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METHOD A &amp; B" sheetId="1" r:id="rId1"/>
    <sheet name="SWM" sheetId="4" r:id="rId2"/>
    <sheet name="AMENITITES" sheetId="5" r:id="rId3"/>
    <sheet name="W &amp; S" sheetId="6" r:id="rId4"/>
    <sheet name="SIGNS" sheetId="7" r:id="rId5"/>
  </sheets>
  <definedNames>
    <definedName name="_xlnm.Print_Area" localSheetId="0">'METHOD A &amp; B'!$A$1:$E$247</definedName>
    <definedName name="_xlnm.Print_Area" localSheetId="4">SIGNS!$A$1:$E$93</definedName>
    <definedName name="_xlnm.Print_Area" localSheetId="1">SWM!$A$1:$E$46</definedName>
    <definedName name="_xlnm.Print_Area" localSheetId="3">'W &amp; S'!$A$1:$E$117</definedName>
  </definedNames>
  <calcPr calcId="145621"/>
</workbook>
</file>

<file path=xl/calcChain.xml><?xml version="1.0" encoding="utf-8"?>
<calcChain xmlns="http://schemas.openxmlformats.org/spreadsheetml/2006/main">
  <c r="E39" i="4" l="1"/>
  <c r="E88" i="5"/>
  <c r="E96" i="5"/>
  <c r="E25" i="5"/>
  <c r="E24" i="5"/>
  <c r="E28" i="5"/>
  <c r="E27" i="5"/>
  <c r="E26" i="5"/>
  <c r="E23" i="5"/>
  <c r="B209" i="1"/>
  <c r="B208" i="1"/>
  <c r="B207" i="1"/>
  <c r="B206" i="1"/>
  <c r="B205" i="1"/>
  <c r="B204" i="1"/>
  <c r="B157" i="1"/>
  <c r="B156" i="1"/>
  <c r="B155" i="1"/>
  <c r="B154" i="1"/>
  <c r="B153" i="1"/>
  <c r="B152" i="1"/>
  <c r="B107" i="1"/>
  <c r="B106" i="1"/>
  <c r="B105" i="1"/>
  <c r="B104" i="1"/>
  <c r="B103" i="1"/>
  <c r="B102" i="1"/>
  <c r="B56" i="1"/>
  <c r="B55" i="1"/>
  <c r="B54" i="1"/>
  <c r="B53" i="1"/>
  <c r="B52" i="1"/>
  <c r="B51" i="1"/>
  <c r="A122" i="5"/>
  <c r="A121" i="5"/>
  <c r="A120" i="5"/>
  <c r="A119" i="5"/>
  <c r="A118" i="5"/>
  <c r="A117" i="5"/>
  <c r="E35" i="6"/>
  <c r="E34" i="6"/>
  <c r="E33" i="6"/>
  <c r="E32" i="6"/>
  <c r="E31" i="6"/>
  <c r="E30" i="6"/>
  <c r="E98" i="6"/>
  <c r="E97" i="6"/>
  <c r="E96" i="6"/>
  <c r="E95" i="6"/>
  <c r="E94" i="6"/>
  <c r="E38" i="4"/>
  <c r="E37" i="4"/>
  <c r="E36" i="4"/>
  <c r="E35" i="4"/>
  <c r="E34" i="4"/>
  <c r="E33" i="4"/>
  <c r="E83" i="7"/>
  <c r="E82" i="7"/>
  <c r="E81" i="7"/>
  <c r="E78" i="7"/>
  <c r="E77" i="7"/>
  <c r="E76" i="7"/>
  <c r="E73" i="7"/>
  <c r="E72" i="7"/>
  <c r="E71" i="7"/>
  <c r="E70" i="7"/>
  <c r="E66" i="7"/>
  <c r="E65" i="7"/>
  <c r="E64" i="7"/>
  <c r="E63" i="7"/>
  <c r="E84" i="7"/>
  <c r="E87" i="7"/>
  <c r="B59" i="7"/>
  <c r="B58" i="7"/>
  <c r="B57" i="7"/>
  <c r="B56" i="7"/>
  <c r="B55" i="7"/>
  <c r="B54" i="7"/>
  <c r="E47" i="7"/>
  <c r="E41" i="7"/>
  <c r="E25" i="7"/>
  <c r="E53" i="7"/>
  <c r="E86" i="7"/>
  <c r="E88" i="7"/>
  <c r="B92" i="7"/>
  <c r="E92" i="7"/>
  <c r="E93" i="7"/>
  <c r="E10" i="7"/>
  <c r="E107" i="6"/>
  <c r="E106" i="6"/>
  <c r="E105" i="6"/>
  <c r="E104" i="6"/>
  <c r="E103" i="6"/>
  <c r="E102" i="6"/>
  <c r="E101" i="6"/>
  <c r="E100" i="6"/>
  <c r="E99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108" i="6"/>
  <c r="E111" i="6"/>
  <c r="B60" i="6"/>
  <c r="B59" i="6"/>
  <c r="B58" i="6"/>
  <c r="B57" i="6"/>
  <c r="B56" i="6"/>
  <c r="B55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54" i="6"/>
  <c r="E110" i="6"/>
  <c r="B106" i="5"/>
  <c r="B105" i="5"/>
  <c r="B104" i="5"/>
  <c r="B103" i="5"/>
  <c r="B102" i="5"/>
  <c r="B101" i="5"/>
  <c r="E97" i="5"/>
  <c r="E95" i="5"/>
  <c r="E94" i="5"/>
  <c r="E91" i="5"/>
  <c r="E90" i="5"/>
  <c r="E89" i="5"/>
  <c r="E85" i="5"/>
  <c r="E84" i="5"/>
  <c r="E83" i="5"/>
  <c r="E80" i="5"/>
  <c r="E79" i="5"/>
  <c r="E78" i="5"/>
  <c r="E75" i="5"/>
  <c r="E74" i="5"/>
  <c r="E73" i="5"/>
  <c r="E70" i="5"/>
  <c r="E69" i="5"/>
  <c r="E68" i="5"/>
  <c r="B56" i="5"/>
  <c r="B55" i="5"/>
  <c r="B54" i="5"/>
  <c r="B53" i="5"/>
  <c r="B52" i="5"/>
  <c r="B51" i="5"/>
  <c r="E63" i="5"/>
  <c r="E62" i="5"/>
  <c r="E61" i="5"/>
  <c r="E60" i="5"/>
  <c r="E47" i="5"/>
  <c r="E46" i="5"/>
  <c r="E45" i="5"/>
  <c r="E44" i="5"/>
  <c r="E41" i="5"/>
  <c r="E40" i="5"/>
  <c r="E42" i="5"/>
  <c r="B114" i="5"/>
  <c r="E114" i="5"/>
  <c r="E37" i="5"/>
  <c r="E36" i="5"/>
  <c r="E33" i="5"/>
  <c r="E32" i="5"/>
  <c r="E31" i="5"/>
  <c r="E30" i="5"/>
  <c r="E29" i="5"/>
  <c r="E20" i="5"/>
  <c r="E19" i="5"/>
  <c r="E18" i="5"/>
  <c r="E17" i="5"/>
  <c r="E14" i="5"/>
  <c r="E13" i="5"/>
  <c r="E12" i="5"/>
  <c r="E11" i="5"/>
  <c r="E10" i="5"/>
  <c r="E32" i="4"/>
  <c r="E31" i="4"/>
  <c r="E30" i="4"/>
  <c r="E29" i="4"/>
  <c r="E28" i="4"/>
  <c r="E27" i="4"/>
  <c r="E26" i="4"/>
  <c r="E25" i="4"/>
  <c r="E23" i="4"/>
  <c r="E22" i="4"/>
  <c r="E21" i="4"/>
  <c r="E20" i="4"/>
  <c r="E19" i="4"/>
  <c r="E18" i="4"/>
  <c r="E16" i="4"/>
  <c r="E15" i="4"/>
  <c r="E14" i="4"/>
  <c r="E13" i="4"/>
  <c r="E12" i="4"/>
  <c r="E11" i="4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79" i="1"/>
  <c r="E178" i="1"/>
  <c r="E177" i="1"/>
  <c r="E176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203" i="1"/>
  <c r="E215" i="1"/>
  <c r="E150" i="1"/>
  <c r="E149" i="1"/>
  <c r="E148" i="1"/>
  <c r="E147" i="1"/>
  <c r="E131" i="1"/>
  <c r="E130" i="1"/>
  <c r="E129" i="1"/>
  <c r="E128" i="1"/>
  <c r="E127" i="1"/>
  <c r="E126" i="1"/>
  <c r="E125" i="1"/>
  <c r="E124" i="1"/>
  <c r="E123" i="1"/>
  <c r="E121" i="1"/>
  <c r="E120" i="1"/>
  <c r="E119" i="1"/>
  <c r="E118" i="1"/>
  <c r="E117" i="1"/>
  <c r="E151" i="1"/>
  <c r="E214" i="1"/>
  <c r="E115" i="1"/>
  <c r="E114" i="1"/>
  <c r="E113" i="1"/>
  <c r="E112" i="1"/>
  <c r="E11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49" i="1"/>
  <c r="E48" i="1"/>
  <c r="E47" i="1"/>
  <c r="E45" i="1"/>
  <c r="E44" i="1"/>
  <c r="E43" i="1"/>
  <c r="E42" i="1"/>
  <c r="E41" i="1"/>
  <c r="E40" i="1"/>
  <c r="E39" i="1"/>
  <c r="E38" i="1"/>
  <c r="E36" i="1"/>
  <c r="E35" i="1"/>
  <c r="E34" i="1"/>
  <c r="E33" i="1"/>
  <c r="E32" i="1"/>
  <c r="E31" i="1"/>
  <c r="B231" i="1"/>
  <c r="E231" i="1"/>
  <c r="E30" i="1"/>
  <c r="E29" i="1"/>
  <c r="E28" i="1"/>
  <c r="E27" i="1"/>
  <c r="E26" i="1"/>
  <c r="E24" i="1"/>
  <c r="E23" i="1"/>
  <c r="E22" i="1"/>
  <c r="E21" i="1"/>
  <c r="E20" i="1"/>
  <c r="E19" i="1"/>
  <c r="E18" i="1"/>
  <c r="E17" i="1"/>
  <c r="E16" i="1"/>
  <c r="E15" i="1"/>
  <c r="E14" i="1"/>
  <c r="E13" i="1"/>
  <c r="E11" i="1"/>
  <c r="E10" i="1"/>
  <c r="E112" i="6"/>
  <c r="B116" i="6"/>
  <c r="E116" i="6"/>
  <c r="E117" i="6"/>
  <c r="E101" i="1"/>
  <c r="E213" i="1"/>
  <c r="E92" i="5"/>
  <c r="E34" i="5"/>
  <c r="B112" i="5"/>
  <c r="E112" i="5"/>
  <c r="E38" i="5"/>
  <c r="B113" i="5"/>
  <c r="E113" i="5"/>
  <c r="E71" i="5"/>
  <c r="B117" i="5"/>
  <c r="E117" i="5"/>
  <c r="B121" i="5"/>
  <c r="E121" i="5"/>
  <c r="E86" i="5"/>
  <c r="B120" i="5"/>
  <c r="E120" i="5"/>
  <c r="E15" i="5"/>
  <c r="E48" i="5"/>
  <c r="B115" i="5"/>
  <c r="E115" i="5"/>
  <c r="E64" i="5"/>
  <c r="E81" i="5"/>
  <c r="B119" i="5"/>
  <c r="E119" i="5"/>
  <c r="E21" i="5"/>
  <c r="B111" i="5"/>
  <c r="E111" i="5"/>
  <c r="E76" i="5"/>
  <c r="B118" i="5"/>
  <c r="E118" i="5"/>
  <c r="E98" i="5"/>
  <c r="B122" i="5"/>
  <c r="E122" i="5"/>
  <c r="B110" i="5"/>
  <c r="E110" i="5"/>
  <c r="E50" i="5"/>
  <c r="B116" i="5"/>
  <c r="E116" i="5"/>
  <c r="E100" i="5"/>
  <c r="E123" i="5"/>
  <c r="E40" i="4"/>
  <c r="E50" i="1"/>
  <c r="E212" i="1"/>
  <c r="B41" i="4"/>
  <c r="E41" i="4"/>
  <c r="E42" i="4"/>
  <c r="B45" i="4"/>
  <c r="E45" i="4"/>
  <c r="E46" i="4"/>
  <c r="E216" i="1"/>
  <c r="E218" i="1"/>
  <c r="B237" i="1"/>
  <c r="E237" i="1"/>
  <c r="E220" i="1"/>
  <c r="E223" i="1"/>
  <c r="B243" i="1"/>
  <c r="E243" i="1"/>
  <c r="E244" i="1"/>
  <c r="B230" i="1"/>
  <c r="E230" i="1"/>
  <c r="B236" i="1"/>
  <c r="E236" i="1"/>
</calcChain>
</file>

<file path=xl/sharedStrings.xml><?xml version="1.0" encoding="utf-8"?>
<sst xmlns="http://schemas.openxmlformats.org/spreadsheetml/2006/main" count="600" uniqueCount="220">
  <si>
    <t>Project Name:</t>
  </si>
  <si>
    <t>PWA #:</t>
  </si>
  <si>
    <t>Road Name(s):</t>
  </si>
  <si>
    <t>ITEM</t>
  </si>
  <si>
    <t>QTY</t>
  </si>
  <si>
    <t>UNIT</t>
  </si>
  <si>
    <t>UNIT PRICE</t>
  </si>
  <si>
    <t>TOTAL PRICE</t>
  </si>
  <si>
    <t>EARTHWORK</t>
  </si>
  <si>
    <t>Grading</t>
  </si>
  <si>
    <t>CY</t>
  </si>
  <si>
    <t>Clearing &amp; Grubbing</t>
  </si>
  <si>
    <t>AC</t>
  </si>
  <si>
    <t>STABILIZATION</t>
  </si>
  <si>
    <t>Stabilized Construction Entrance</t>
  </si>
  <si>
    <t>EA</t>
  </si>
  <si>
    <t>Sediment Trap</t>
  </si>
  <si>
    <t>Sediment Basin</t>
  </si>
  <si>
    <t>Perimeter/Earth Dike</t>
  </si>
  <si>
    <t>LF</t>
  </si>
  <si>
    <t>Straw Bale Dike</t>
  </si>
  <si>
    <t>Silt Fence</t>
  </si>
  <si>
    <t>Super Silt Fence</t>
  </si>
  <si>
    <t>Topsoil, Seed &amp; Mulch</t>
  </si>
  <si>
    <t>SY</t>
  </si>
  <si>
    <t>Inlet Protection</t>
  </si>
  <si>
    <t>Stone Check Dams</t>
  </si>
  <si>
    <t>Miramat, Curlex (or approved equal)</t>
  </si>
  <si>
    <t>Stone Outlet Structure</t>
  </si>
  <si>
    <t>ROADS</t>
  </si>
  <si>
    <t>Bankrun Gravel</t>
  </si>
  <si>
    <t>SY/IN</t>
  </si>
  <si>
    <t>Crusher Run Gravel (CR-6)</t>
  </si>
  <si>
    <t>Graded Aggregate Base</t>
  </si>
  <si>
    <t>Gravel Surface Course</t>
  </si>
  <si>
    <t>Super-Pave Base</t>
  </si>
  <si>
    <t>Super-Pave Surface</t>
  </si>
  <si>
    <t>Concrete Curb &amp; Gutter – 6”</t>
  </si>
  <si>
    <t>Asphalt Curb</t>
  </si>
  <si>
    <t>MSHA Concrete Curb &amp; Gutter – 8”</t>
  </si>
  <si>
    <t>Class B Curb and Gutter</t>
  </si>
  <si>
    <t>Class C Curb and Gutter</t>
  </si>
  <si>
    <t>DITCHES</t>
  </si>
  <si>
    <t>Concrete Ditch</t>
  </si>
  <si>
    <t>Class I Riprap</t>
  </si>
  <si>
    <t>Class II Riprap</t>
  </si>
  <si>
    <t>Class III Riprap</t>
  </si>
  <si>
    <t>Surge Stone</t>
  </si>
  <si>
    <t>Erosion Control Blanket</t>
  </si>
  <si>
    <t>Sod</t>
  </si>
  <si>
    <t>Seed &amp; Mulch</t>
  </si>
  <si>
    <t>P.V.C. - Conduit - Utilities</t>
  </si>
  <si>
    <t>4"</t>
  </si>
  <si>
    <t>6"</t>
  </si>
  <si>
    <t>8"</t>
  </si>
  <si>
    <t xml:space="preserve">Total Page 1 </t>
  </si>
  <si>
    <t>Raod Name(s):</t>
  </si>
  <si>
    <t>STORM DRAINAGE - PIPE - CLASS III</t>
  </si>
  <si>
    <t>15"</t>
  </si>
  <si>
    <t>18"</t>
  </si>
  <si>
    <t>21"</t>
  </si>
  <si>
    <t>24"</t>
  </si>
  <si>
    <t>27"</t>
  </si>
  <si>
    <t>30"</t>
  </si>
  <si>
    <t>33"</t>
  </si>
  <si>
    <t>36"</t>
  </si>
  <si>
    <t>42"</t>
  </si>
  <si>
    <t>48"</t>
  </si>
  <si>
    <t>54"</t>
  </si>
  <si>
    <t>60"</t>
  </si>
  <si>
    <t>72"</t>
  </si>
  <si>
    <t>STORM DRAINAGE - PIPE - CLASS IV</t>
  </si>
  <si>
    <t>STORM DRAINAGE - PIPE - CLASS V</t>
  </si>
  <si>
    <t>Total Page 2</t>
  </si>
  <si>
    <t>P.V.C. - SCHEDULE 40 (Base Drain/Underdrain)</t>
  </si>
  <si>
    <t>10"</t>
  </si>
  <si>
    <t>12"</t>
  </si>
  <si>
    <t>HDPE - N-12</t>
  </si>
  <si>
    <t>ALUMINIZED CMP</t>
  </si>
  <si>
    <t>17" x 13"</t>
  </si>
  <si>
    <t>21" x 15"</t>
  </si>
  <si>
    <t>K</t>
  </si>
  <si>
    <t>S</t>
  </si>
  <si>
    <t>Double S</t>
  </si>
  <si>
    <t>S Combination</t>
  </si>
  <si>
    <t>Double S Combination</t>
  </si>
  <si>
    <t>Yard</t>
  </si>
  <si>
    <t>Junction Chamber</t>
  </si>
  <si>
    <t>Bend Structure</t>
  </si>
  <si>
    <t>Standard Manhole</t>
  </si>
  <si>
    <t>CONCRETE END SECTION</t>
  </si>
  <si>
    <t>Page 3 Total</t>
  </si>
  <si>
    <t>METAL END SECTION</t>
  </si>
  <si>
    <t>17"x13"</t>
  </si>
  <si>
    <t>21"x15"</t>
  </si>
  <si>
    <t>HEADWALLS</t>
  </si>
  <si>
    <t>A, A-1</t>
  </si>
  <si>
    <t>B, C, F</t>
  </si>
  <si>
    <t>E, H</t>
  </si>
  <si>
    <t>G</t>
  </si>
  <si>
    <t>MISCELLANEOUS</t>
  </si>
  <si>
    <t>Guardrail</t>
  </si>
  <si>
    <t>End Sections</t>
  </si>
  <si>
    <t>Beam Type Barricade</t>
  </si>
  <si>
    <t>Geotextile</t>
  </si>
  <si>
    <t>Page 4 Total</t>
  </si>
  <si>
    <t>Page 1 Total</t>
  </si>
  <si>
    <t>Page 2 Total</t>
  </si>
  <si>
    <t>TOTAL</t>
  </si>
  <si>
    <t>Construction Mobilization</t>
  </si>
  <si>
    <t>LS</t>
  </si>
  <si>
    <t>5% of total cost; $5000 maximum</t>
  </si>
  <si>
    <t>Maintenance of Traffic</t>
  </si>
  <si>
    <t>Amount based on the approved Traffic Control Plan*</t>
  </si>
  <si>
    <t>Maintenance of Road Condition</t>
  </si>
  <si>
    <t>* Amount may be ammended at the discretion of the Director.</t>
  </si>
  <si>
    <t>GRAND TOTAL</t>
  </si>
  <si>
    <t>PUBLIC / PRIVATE</t>
  </si>
  <si>
    <t>COST</t>
  </si>
  <si>
    <t>x 110%</t>
  </si>
  <si>
    <t>x 125%</t>
  </si>
  <si>
    <t>TOTAL BOND AMOUNT</t>
  </si>
  <si>
    <t>PUBLIC - MAINTENANCE</t>
  </si>
  <si>
    <t>Maintanance Agreement Bond shall be in the amount of Grand Total x 10%.</t>
  </si>
  <si>
    <t>Schedule of Costs Grand Total</t>
  </si>
  <si>
    <t>Stormwater Management</t>
  </si>
  <si>
    <t>INFILTRATION TRENCHES</t>
  </si>
  <si>
    <t>Excavation</t>
  </si>
  <si>
    <t>#2 Stone (Vr = 0.40)</t>
  </si>
  <si>
    <t>Observation Well</t>
  </si>
  <si>
    <t>Filter Cloth</t>
  </si>
  <si>
    <t>BASINS</t>
  </si>
  <si>
    <t>Earth Moving</t>
  </si>
  <si>
    <t>6’ High Chain Link Fence</t>
  </si>
  <si>
    <t>Chain Link Gate</t>
  </si>
  <si>
    <t>Concrete</t>
  </si>
  <si>
    <t>Anti-Seep Collar</t>
  </si>
  <si>
    <t>OTHER</t>
  </si>
  <si>
    <t>Washed Gravel</t>
  </si>
  <si>
    <t>Class I Rip-Rap</t>
  </si>
  <si>
    <t>Sand</t>
  </si>
  <si>
    <t>Trash Rack</t>
  </si>
  <si>
    <t>5% of total cost</t>
  </si>
  <si>
    <t>INTERIOR STREET TREES</t>
  </si>
  <si>
    <t>FOCAL POINTS</t>
  </si>
  <si>
    <t>RECREATIONAL FACILITIES</t>
  </si>
  <si>
    <t>FENCING</t>
  </si>
  <si>
    <t>TRAILS</t>
  </si>
  <si>
    <t>SIDEWALKS</t>
  </si>
  <si>
    <t>SF</t>
  </si>
  <si>
    <t>Pavers</t>
  </si>
  <si>
    <t>Colored Stamped Pavement</t>
  </si>
  <si>
    <t>PEDESTRIAN LIGHTING</t>
  </si>
  <si>
    <t>Street Lights</t>
  </si>
  <si>
    <t>Total Page 1</t>
  </si>
  <si>
    <t>OTHER AMENITIES</t>
  </si>
  <si>
    <t>PAGE 2 TOTAL</t>
  </si>
  <si>
    <t>Interior Street Tree Planting</t>
  </si>
  <si>
    <t>Focal Point Plantings</t>
  </si>
  <si>
    <t>Recreational Facilites</t>
  </si>
  <si>
    <t>Fencing</t>
  </si>
  <si>
    <t>Trails</t>
  </si>
  <si>
    <t>Sidewalks</t>
  </si>
  <si>
    <t>Pedestrian Lighting</t>
  </si>
  <si>
    <t>TOTAL page 1</t>
  </si>
  <si>
    <t>TOTAL page 2</t>
  </si>
  <si>
    <t>Water &amp; Sewer</t>
  </si>
  <si>
    <t xml:space="preserve">                                                                                         A            B</t>
  </si>
  <si>
    <t>Water &amp; Sewer Cost</t>
  </si>
  <si>
    <t>SIGNS</t>
  </si>
  <si>
    <t>Road Name Signing (Public)</t>
  </si>
  <si>
    <t>2 signs</t>
  </si>
  <si>
    <t>Post</t>
  </si>
  <si>
    <t>Hardware</t>
  </si>
  <si>
    <t>Installation and Administrative</t>
  </si>
  <si>
    <t>ROAD NAME</t>
  </si>
  <si>
    <t>Road Name Signing (Private)</t>
  </si>
  <si>
    <t>1D3</t>
  </si>
  <si>
    <t>1 "No Co. Maint."</t>
  </si>
  <si>
    <t xml:space="preserve"> </t>
  </si>
  <si>
    <t>Regulatory &amp; Warning Signing</t>
  </si>
  <si>
    <t>Sign</t>
  </si>
  <si>
    <t>* Additional Sign</t>
  </si>
  <si>
    <t>TOTAL Page 1</t>
  </si>
  <si>
    <t>PAVEMENT MARKERS</t>
  </si>
  <si>
    <t>Delineators,</t>
  </si>
  <si>
    <t>No Outlet</t>
  </si>
  <si>
    <t>End Co. Maint.</t>
  </si>
  <si>
    <t>Object Markers, etc.</t>
  </si>
  <si>
    <t>Thermo Plastic Markings</t>
  </si>
  <si>
    <t>Lines</t>
  </si>
  <si>
    <t>5" Solid Line</t>
  </si>
  <si>
    <t>5" Double Solid Line</t>
  </si>
  <si>
    <t>12" Solid Line</t>
  </si>
  <si>
    <t>24" Solid Line</t>
  </si>
  <si>
    <t>Legends &amp; Symbols</t>
  </si>
  <si>
    <t>Arrows (All Types)</t>
  </si>
  <si>
    <t>Legends 4 letters or less</t>
  </si>
  <si>
    <t>Legends greater than 4 letters</t>
  </si>
  <si>
    <t>Misc. Markings</t>
  </si>
  <si>
    <t>TOTAL Page 2</t>
  </si>
  <si>
    <t>Road Signs &amp; Pavement Markings</t>
  </si>
  <si>
    <t>x 25%</t>
  </si>
  <si>
    <t>STORM DRAINAGE STRUCTURES                               NOTE: DEPTHS OVER 8 FEET, ADD $250 / V.F. TO PRICE</t>
  </si>
  <si>
    <t>5' COG</t>
  </si>
  <si>
    <t>10' COG</t>
  </si>
  <si>
    <t>15' COG</t>
  </si>
  <si>
    <t>20' COG</t>
  </si>
  <si>
    <t>x 10%</t>
  </si>
  <si>
    <r>
      <rPr>
        <b/>
        <sz val="11"/>
        <color indexed="8"/>
        <rFont val="Calibri"/>
        <family val="2"/>
      </rPr>
      <t>Bond(s)</t>
    </r>
    <r>
      <rPr>
        <sz val="11"/>
        <color theme="1"/>
        <rFont val="Calibri"/>
        <family val="2"/>
        <scheme val="minor"/>
      </rPr>
      <t xml:space="preserve"> using a bond form approved by Calvert County.</t>
    </r>
  </si>
  <si>
    <t>**BONDING METHOD A</t>
  </si>
  <si>
    <t>**BONDING METHOD B</t>
  </si>
  <si>
    <r>
      <t xml:space="preserve">**The surety guarantee (fiscal assurance) or sureties shall be in the form of </t>
    </r>
    <r>
      <rPr>
        <b/>
        <sz val="11"/>
        <color indexed="8"/>
        <rFont val="Calibri"/>
        <family val="2"/>
      </rPr>
      <t>Cash</t>
    </r>
    <r>
      <rPr>
        <sz val="11"/>
        <color theme="1"/>
        <rFont val="Calibri"/>
        <family val="2"/>
        <scheme val="minor"/>
      </rPr>
      <t>,</t>
    </r>
    <r>
      <rPr>
        <b/>
        <sz val="11"/>
        <color indexed="8"/>
        <rFont val="Calibri"/>
        <family val="2"/>
      </rPr>
      <t xml:space="preserve"> Letter(s) of Credit</t>
    </r>
    <r>
      <rPr>
        <sz val="11"/>
        <color theme="1"/>
        <rFont val="Calibri"/>
        <family val="2"/>
        <scheme val="minor"/>
      </rPr>
      <t xml:space="preserve"> or</t>
    </r>
  </si>
  <si>
    <t>NOTE:  PRICINGS SHALL BE REVIEWED ANNUALLY AND ADJUSTED ACCORDINGLY.</t>
  </si>
  <si>
    <t>Base Road Bond Amount</t>
  </si>
  <si>
    <t>MAINTENANCE BOND AMOUNT</t>
  </si>
  <si>
    <t>Surface Bond Amount</t>
  </si>
  <si>
    <t>*SEPARATE BONDS REQUIRED*</t>
  </si>
  <si>
    <t>Clay Core</t>
  </si>
  <si>
    <t>3" PVC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</si>
</sst>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9" formatCode="&quot;$&quot;#,##0"/>
  </numFmts>
  <fonts count="1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u/>
      <sz val="11"/>
      <name val="Arial"/>
      <family val="2"/>
    </font>
    <font>
      <i/>
      <sz val="10"/>
      <name val="Arial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  <fill>
      <patternFill patternType="gray0625"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465926084170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8">
    <xf numFmtId="0" fontId="0" fillId="0" borderId="0" xfId="0"/>
    <xf numFmtId="0" fontId="1" fillId="0" borderId="1" xfId="0" applyFont="1" applyBorder="1" applyAlignment="1" applyProtection="1">
      <alignment horizontal="right"/>
    </xf>
    <xf numFmtId="0" fontId="0" fillId="0" borderId="0" xfId="0" applyProtection="1"/>
    <xf numFmtId="0" fontId="1" fillId="7" borderId="1" xfId="0" applyFont="1" applyFill="1" applyBorder="1" applyAlignment="1" applyProtection="1">
      <alignment horizontal="right"/>
    </xf>
    <xf numFmtId="0" fontId="0" fillId="2" borderId="2" xfId="0" applyFill="1" applyBorder="1" applyProtection="1"/>
    <xf numFmtId="0" fontId="0" fillId="2" borderId="3" xfId="0" applyFill="1" applyBorder="1" applyProtection="1"/>
    <xf numFmtId="0" fontId="0" fillId="2" borderId="4" xfId="0" applyFill="1" applyBorder="1" applyProtection="1"/>
    <xf numFmtId="0" fontId="1" fillId="0" borderId="5" xfId="0" applyFont="1" applyBorder="1" applyAlignment="1" applyProtection="1">
      <alignment horizontal="center"/>
    </xf>
    <xf numFmtId="2" fontId="1" fillId="0" borderId="5" xfId="0" applyNumberFormat="1" applyFont="1" applyBorder="1" applyAlignment="1" applyProtection="1">
      <alignment horizontal="center"/>
    </xf>
    <xf numFmtId="0" fontId="0" fillId="0" borderId="6" xfId="0" applyBorder="1" applyProtection="1"/>
    <xf numFmtId="4" fontId="0" fillId="0" borderId="6" xfId="0" applyNumberFormat="1" applyBorder="1" applyProtection="1"/>
    <xf numFmtId="8" fontId="0" fillId="0" borderId="6" xfId="0" applyNumberFormat="1" applyBorder="1" applyProtection="1"/>
    <xf numFmtId="0" fontId="0" fillId="0" borderId="1" xfId="0" applyBorder="1" applyProtection="1"/>
    <xf numFmtId="0" fontId="0" fillId="2" borderId="1" xfId="0" applyFill="1" applyBorder="1" applyProtection="1">
      <protection locked="0"/>
    </xf>
    <xf numFmtId="4" fontId="0" fillId="0" borderId="1" xfId="0" applyNumberFormat="1" applyBorder="1" applyProtection="1"/>
    <xf numFmtId="8" fontId="0" fillId="0" borderId="1" xfId="0" applyNumberFormat="1" applyBorder="1" applyProtection="1"/>
    <xf numFmtId="0" fontId="0" fillId="0" borderId="7" xfId="0" applyBorder="1" applyProtection="1"/>
    <xf numFmtId="0" fontId="0" fillId="2" borderId="7" xfId="0" applyFill="1" applyBorder="1" applyProtection="1">
      <protection locked="0"/>
    </xf>
    <xf numFmtId="4" fontId="0" fillId="0" borderId="7" xfId="0" applyNumberFormat="1" applyBorder="1" applyProtection="1"/>
    <xf numFmtId="8" fontId="0" fillId="0" borderId="7" xfId="0" applyNumberFormat="1" applyBorder="1" applyProtection="1"/>
    <xf numFmtId="0" fontId="0" fillId="0" borderId="8" xfId="0" applyBorder="1" applyProtection="1"/>
    <xf numFmtId="4" fontId="0" fillId="0" borderId="8" xfId="0" applyNumberFormat="1" applyBorder="1" applyProtection="1"/>
    <xf numFmtId="8" fontId="0" fillId="0" borderId="8" xfId="0" applyNumberFormat="1" applyBorder="1" applyProtection="1"/>
    <xf numFmtId="0" fontId="0" fillId="0" borderId="9" xfId="0" applyBorder="1" applyProtection="1"/>
    <xf numFmtId="0" fontId="1" fillId="0" borderId="10" xfId="0" applyFont="1" applyFill="1" applyBorder="1" applyProtection="1"/>
    <xf numFmtId="0" fontId="0" fillId="0" borderId="11" xfId="0" applyFill="1" applyBorder="1" applyProtection="1"/>
    <xf numFmtId="0" fontId="0" fillId="0" borderId="11" xfId="0" applyBorder="1" applyProtection="1"/>
    <xf numFmtId="4" fontId="0" fillId="0" borderId="12" xfId="0" applyNumberFormat="1" applyBorder="1" applyProtection="1"/>
    <xf numFmtId="0" fontId="1" fillId="0" borderId="4" xfId="0" applyFont="1" applyBorder="1" applyAlignment="1" applyProtection="1">
      <alignment horizontal="center"/>
    </xf>
    <xf numFmtId="0" fontId="0" fillId="0" borderId="1" xfId="0" applyFill="1" applyBorder="1" applyProtection="1"/>
    <xf numFmtId="0" fontId="0" fillId="0" borderId="7" xfId="0" applyFill="1" applyBorder="1" applyProtection="1"/>
    <xf numFmtId="0" fontId="2" fillId="0" borderId="7" xfId="0" applyFont="1" applyFill="1" applyBorder="1" applyProtection="1"/>
    <xf numFmtId="0" fontId="0" fillId="0" borderId="5" xfId="0" applyFill="1" applyBorder="1" applyProtection="1"/>
    <xf numFmtId="0" fontId="0" fillId="2" borderId="5" xfId="0" applyFill="1" applyBorder="1" applyProtection="1">
      <protection locked="0"/>
    </xf>
    <xf numFmtId="0" fontId="0" fillId="0" borderId="5" xfId="0" applyBorder="1" applyProtection="1"/>
    <xf numFmtId="4" fontId="0" fillId="0" borderId="5" xfId="0" applyNumberFormat="1" applyBorder="1" applyProtection="1"/>
    <xf numFmtId="0" fontId="1" fillId="0" borderId="10" xfId="0" applyFont="1" applyBorder="1" applyProtection="1"/>
    <xf numFmtId="0" fontId="1" fillId="0" borderId="11" xfId="0" applyFont="1" applyFill="1" applyBorder="1" applyProtection="1"/>
    <xf numFmtId="0" fontId="1" fillId="0" borderId="11" xfId="0" applyFont="1" applyBorder="1" applyProtection="1"/>
    <xf numFmtId="0" fontId="0" fillId="0" borderId="0" xfId="0" applyBorder="1" applyProtection="1"/>
    <xf numFmtId="8" fontId="0" fillId="0" borderId="0" xfId="0" applyNumberFormat="1" applyBorder="1" applyProtection="1"/>
    <xf numFmtId="0" fontId="2" fillId="0" borderId="1" xfId="0" applyFont="1" applyBorder="1" applyAlignment="1" applyProtection="1">
      <alignment horizontal="left"/>
    </xf>
    <xf numFmtId="0" fontId="2" fillId="0" borderId="1" xfId="0" applyFont="1" applyBorder="1" applyAlignment="1" applyProtection="1"/>
    <xf numFmtId="0" fontId="0" fillId="0" borderId="13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13" xfId="0" applyBorder="1" applyProtection="1">
      <protection locked="0"/>
    </xf>
    <xf numFmtId="4" fontId="0" fillId="0" borderId="13" xfId="0" applyNumberFormat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8" xfId="0" applyNumberFormat="1" applyBorder="1" applyAlignment="1" applyProtection="1">
      <alignment wrapText="1"/>
    </xf>
    <xf numFmtId="0" fontId="0" fillId="0" borderId="0" xfId="0" applyAlignment="1" applyProtection="1">
      <alignment wrapText="1"/>
    </xf>
    <xf numFmtId="0" fontId="1" fillId="0" borderId="14" xfId="0" applyFont="1" applyBorder="1" applyProtection="1"/>
    <xf numFmtId="0" fontId="1" fillId="0" borderId="14" xfId="0" applyFont="1" applyFill="1" applyBorder="1" applyProtection="1"/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7" xfId="0" applyNumberFormat="1" applyBorder="1" applyProtection="1">
      <protection locked="0"/>
    </xf>
    <xf numFmtId="8" fontId="0" fillId="0" borderId="0" xfId="0" applyNumberFormat="1" applyProtection="1"/>
    <xf numFmtId="0" fontId="0" fillId="0" borderId="2" xfId="0" applyBorder="1" applyProtection="1">
      <protection locked="0"/>
    </xf>
    <xf numFmtId="0" fontId="0" fillId="0" borderId="6" xfId="0" applyBorder="1" applyProtection="1">
      <protection locked="0"/>
    </xf>
    <xf numFmtId="0" fontId="1" fillId="0" borderId="15" xfId="0" applyFont="1" applyBorder="1" applyProtection="1"/>
    <xf numFmtId="0" fontId="1" fillId="0" borderId="15" xfId="0" applyFont="1" applyFill="1" applyBorder="1" applyProtection="1"/>
    <xf numFmtId="0" fontId="0" fillId="0" borderId="16" xfId="0" applyBorder="1" applyProtection="1"/>
    <xf numFmtId="0" fontId="0" fillId="0" borderId="16" xfId="0" applyFill="1" applyBorder="1" applyProtection="1"/>
    <xf numFmtId="8" fontId="0" fillId="0" borderId="16" xfId="0" applyNumberFormat="1" applyBorder="1" applyProtection="1"/>
    <xf numFmtId="0" fontId="1" fillId="0" borderId="6" xfId="0" applyFont="1" applyBorder="1" applyProtection="1"/>
    <xf numFmtId="0" fontId="1" fillId="0" borderId="6" xfId="0" applyFont="1" applyFill="1" applyBorder="1" applyProtection="1"/>
    <xf numFmtId="0" fontId="1" fillId="0" borderId="1" xfId="0" applyFont="1" applyBorder="1" applyProtection="1"/>
    <xf numFmtId="0" fontId="1" fillId="0" borderId="1" xfId="0" applyFont="1" applyFill="1" applyBorder="1" applyProtection="1"/>
    <xf numFmtId="0" fontId="1" fillId="0" borderId="8" xfId="0" applyFont="1" applyBorder="1" applyProtection="1"/>
    <xf numFmtId="0" fontId="1" fillId="0" borderId="0" xfId="0" applyFont="1" applyBorder="1" applyProtection="1"/>
    <xf numFmtId="8" fontId="1" fillId="0" borderId="0" xfId="0" applyNumberFormat="1" applyFont="1" applyBorder="1" applyProtection="1"/>
    <xf numFmtId="0" fontId="0" fillId="2" borderId="1" xfId="0" applyFill="1" applyBorder="1" applyProtection="1"/>
    <xf numFmtId="4" fontId="2" fillId="0" borderId="1" xfId="0" applyNumberFormat="1" applyFont="1" applyBorder="1" applyAlignment="1" applyProtection="1">
      <alignment wrapText="1"/>
    </xf>
    <xf numFmtId="4" fontId="2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/>
    </xf>
    <xf numFmtId="0" fontId="2" fillId="0" borderId="1" xfId="0" applyFont="1" applyBorder="1" applyProtection="1"/>
    <xf numFmtId="8" fontId="2" fillId="0" borderId="1" xfId="0" applyNumberFormat="1" applyFont="1" applyBorder="1" applyProtection="1"/>
    <xf numFmtId="0" fontId="1" fillId="0" borderId="0" xfId="0" applyFont="1" applyProtection="1"/>
    <xf numFmtId="0" fontId="0" fillId="0" borderId="1" xfId="0" applyBorder="1" applyProtection="1"/>
    <xf numFmtId="0" fontId="0" fillId="0" borderId="0" xfId="0" applyProtection="1"/>
    <xf numFmtId="0" fontId="1" fillId="0" borderId="4" xfId="0" applyFont="1" applyBorder="1" applyAlignment="1" applyProtection="1"/>
    <xf numFmtId="4" fontId="0" fillId="0" borderId="1" xfId="0" applyNumberFormat="1" applyBorder="1" applyProtection="1">
      <protection locked="0"/>
    </xf>
    <xf numFmtId="164" fontId="0" fillId="0" borderId="0" xfId="0" applyNumberFormat="1" applyBorder="1" applyProtection="1"/>
    <xf numFmtId="4" fontId="2" fillId="0" borderId="1" xfId="0" applyNumberFormat="1" applyFont="1" applyBorder="1" applyProtection="1"/>
    <xf numFmtId="164" fontId="0" fillId="0" borderId="0" xfId="0" applyNumberFormat="1" applyFill="1" applyBorder="1" applyProtection="1"/>
    <xf numFmtId="0" fontId="0" fillId="0" borderId="0" xfId="0" applyFill="1" applyBorder="1" applyProtection="1"/>
    <xf numFmtId="9" fontId="0" fillId="0" borderId="1" xfId="0" applyNumberFormat="1" applyBorder="1" applyProtection="1"/>
    <xf numFmtId="17" fontId="4" fillId="0" borderId="0" xfId="0" applyNumberFormat="1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1" fillId="0" borderId="0" xfId="0" applyFont="1" applyBorder="1" applyAlignment="1" applyProtection="1">
      <alignment horizontal="right"/>
    </xf>
    <xf numFmtId="0" fontId="0" fillId="2" borderId="0" xfId="0" applyFill="1" applyBorder="1" applyProtection="1"/>
    <xf numFmtId="0" fontId="7" fillId="0" borderId="0" xfId="0" applyFont="1" applyBorder="1" applyAlignment="1" applyProtection="1"/>
    <xf numFmtId="0" fontId="0" fillId="0" borderId="0" xfId="0" applyBorder="1" applyAlignment="1" applyProtection="1"/>
    <xf numFmtId="164" fontId="1" fillId="0" borderId="0" xfId="0" applyNumberFormat="1" applyFont="1" applyBorder="1" applyProtection="1"/>
    <xf numFmtId="9" fontId="0" fillId="0" borderId="0" xfId="0" applyNumberFormat="1" applyBorder="1" applyProtection="1"/>
    <xf numFmtId="9" fontId="1" fillId="0" borderId="0" xfId="0" applyNumberFormat="1" applyFont="1" applyBorder="1" applyProtection="1"/>
    <xf numFmtId="0" fontId="1" fillId="7" borderId="7" xfId="0" applyFont="1" applyFill="1" applyBorder="1" applyAlignment="1" applyProtection="1">
      <alignment horizontal="right"/>
    </xf>
    <xf numFmtId="164" fontId="0" fillId="2" borderId="1" xfId="0" applyNumberFormat="1" applyFill="1" applyBorder="1" applyProtection="1">
      <protection locked="0"/>
    </xf>
    <xf numFmtId="0" fontId="0" fillId="3" borderId="1" xfId="0" applyFill="1" applyBorder="1" applyProtection="1"/>
    <xf numFmtId="0" fontId="0" fillId="4" borderId="1" xfId="0" applyFill="1" applyBorder="1" applyProtection="1"/>
    <xf numFmtId="0" fontId="0" fillId="0" borderId="1" xfId="0" applyBorder="1" applyAlignment="1" applyProtection="1">
      <alignment horizontal="center"/>
      <protection locked="0"/>
    </xf>
    <xf numFmtId="0" fontId="0" fillId="0" borderId="6" xfId="0" applyFill="1" applyBorder="1" applyProtection="1"/>
    <xf numFmtId="0" fontId="1" fillId="0" borderId="2" xfId="0" applyFont="1" applyBorder="1" applyAlignment="1" applyProtection="1">
      <alignment horizontal="left"/>
    </xf>
    <xf numFmtId="0" fontId="1" fillId="2" borderId="2" xfId="0" applyFont="1" applyFill="1" applyBorder="1" applyAlignment="1" applyProtection="1">
      <alignment horizontal="left"/>
    </xf>
    <xf numFmtId="0" fontId="1" fillId="2" borderId="4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2" borderId="0" xfId="0" applyFill="1" applyProtection="1"/>
    <xf numFmtId="0" fontId="7" fillId="0" borderId="0" xfId="0" applyFont="1" applyAlignment="1" applyProtection="1"/>
    <xf numFmtId="0" fontId="0" fillId="0" borderId="0" xfId="0" applyAlignment="1" applyProtection="1"/>
    <xf numFmtId="9" fontId="2" fillId="0" borderId="1" xfId="0" applyNumberFormat="1" applyFont="1" applyBorder="1" applyProtection="1"/>
    <xf numFmtId="0" fontId="1" fillId="0" borderId="8" xfId="0" applyFont="1" applyBorder="1" applyAlignment="1" applyProtection="1">
      <alignment vertical="center"/>
    </xf>
    <xf numFmtId="164" fontId="2" fillId="0" borderId="8" xfId="0" applyNumberFormat="1" applyFont="1" applyBorder="1" applyProtection="1"/>
    <xf numFmtId="0" fontId="2" fillId="0" borderId="8" xfId="0" applyFont="1" applyBorder="1" applyProtection="1"/>
    <xf numFmtId="9" fontId="2" fillId="0" borderId="8" xfId="0" applyNumberFormat="1" applyFont="1" applyBorder="1" applyProtection="1"/>
    <xf numFmtId="0" fontId="2" fillId="0" borderId="0" xfId="0" applyFont="1" applyProtection="1"/>
    <xf numFmtId="2" fontId="1" fillId="0" borderId="1" xfId="0" applyNumberFormat="1" applyFont="1" applyBorder="1" applyAlignment="1" applyProtection="1">
      <alignment horizontal="center"/>
    </xf>
    <xf numFmtId="0" fontId="0" fillId="0" borderId="1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5" xfId="0" applyBorder="1" applyProtection="1">
      <protection locked="0"/>
    </xf>
    <xf numFmtId="4" fontId="0" fillId="0" borderId="5" xfId="0" applyNumberFormat="1" applyBorder="1" applyProtection="1">
      <protection locked="0"/>
    </xf>
    <xf numFmtId="0" fontId="1" fillId="5" borderId="6" xfId="0" applyFont="1" applyFill="1" applyBorder="1" applyProtection="1"/>
    <xf numFmtId="0" fontId="0" fillId="6" borderId="6" xfId="0" applyFill="1" applyBorder="1" applyProtection="1"/>
    <xf numFmtId="0" fontId="0" fillId="5" borderId="6" xfId="0" applyFill="1" applyBorder="1" applyProtection="1"/>
    <xf numFmtId="0" fontId="0" fillId="0" borderId="4" xfId="0" applyBorder="1" applyProtection="1"/>
    <xf numFmtId="0" fontId="1" fillId="0" borderId="8" xfId="0" applyFont="1" applyFill="1" applyBorder="1" applyProtection="1"/>
    <xf numFmtId="0" fontId="0" fillId="0" borderId="8" xfId="0" applyFill="1" applyBorder="1" applyProtection="1"/>
    <xf numFmtId="0" fontId="1" fillId="5" borderId="1" xfId="0" applyFont="1" applyFill="1" applyBorder="1" applyProtection="1"/>
    <xf numFmtId="0" fontId="0" fillId="6" borderId="1" xfId="0" applyFill="1" applyBorder="1" applyProtection="1"/>
    <xf numFmtId="0" fontId="0" fillId="5" borderId="1" xfId="0" applyFill="1" applyBorder="1" applyProtection="1"/>
    <xf numFmtId="164" fontId="2" fillId="0" borderId="0" xfId="0" applyNumberFormat="1" applyFont="1" applyBorder="1" applyProtection="1"/>
    <xf numFmtId="0" fontId="2" fillId="0" borderId="0" xfId="0" applyFont="1" applyBorder="1" applyProtection="1"/>
    <xf numFmtId="0" fontId="1" fillId="0" borderId="1" xfId="0" applyFont="1" applyFill="1" applyBorder="1" applyAlignment="1" applyProtection="1">
      <alignment horizontal="right"/>
    </xf>
    <xf numFmtId="0" fontId="0" fillId="0" borderId="2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7" fillId="0" borderId="17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9" fillId="0" borderId="19" xfId="0" applyFont="1" applyBorder="1" applyAlignment="1" applyProtection="1">
      <alignment horizontal="center"/>
      <protection locked="0"/>
    </xf>
    <xf numFmtId="0" fontId="2" fillId="2" borderId="4" xfId="0" applyFont="1" applyFill="1" applyBorder="1" applyProtection="1"/>
    <xf numFmtId="0" fontId="7" fillId="0" borderId="19" xfId="0" applyFont="1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0" fillId="2" borderId="7" xfId="0" applyFill="1" applyBorder="1" applyProtection="1"/>
    <xf numFmtId="0" fontId="1" fillId="0" borderId="20" xfId="0" applyFont="1" applyBorder="1" applyProtection="1"/>
    <xf numFmtId="4" fontId="1" fillId="0" borderId="8" xfId="0" applyNumberFormat="1" applyFont="1" applyBorder="1" applyProtection="1"/>
    <xf numFmtId="0" fontId="0" fillId="0" borderId="0" xfId="0" applyFill="1" applyProtection="1"/>
    <xf numFmtId="0" fontId="3" fillId="0" borderId="7" xfId="0" applyFont="1" applyFill="1" applyBorder="1" applyProtection="1"/>
    <xf numFmtId="0" fontId="1" fillId="0" borderId="7" xfId="0" applyFont="1" applyFill="1" applyBorder="1" applyProtection="1"/>
    <xf numFmtId="0" fontId="1" fillId="5" borderId="8" xfId="0" applyFont="1" applyFill="1" applyBorder="1" applyProtection="1"/>
    <xf numFmtId="0" fontId="0" fillId="6" borderId="8" xfId="0" applyFill="1" applyBorder="1" applyProtection="1"/>
    <xf numFmtId="0" fontId="0" fillId="5" borderId="8" xfId="0" applyFill="1" applyBorder="1" applyProtection="1"/>
    <xf numFmtId="0" fontId="1" fillId="0" borderId="5" xfId="0" applyFont="1" applyBorder="1" applyProtection="1"/>
    <xf numFmtId="0" fontId="0" fillId="0" borderId="0" xfId="0" applyProtection="1"/>
    <xf numFmtId="0" fontId="1" fillId="0" borderId="21" xfId="0" applyFont="1" applyBorder="1" applyProtection="1"/>
    <xf numFmtId="0" fontId="0" fillId="0" borderId="21" xfId="0" applyBorder="1" applyProtection="1"/>
    <xf numFmtId="0" fontId="1" fillId="0" borderId="22" xfId="0" applyFont="1" applyBorder="1" applyAlignment="1" applyProtection="1">
      <alignment horizontal="center"/>
    </xf>
    <xf numFmtId="0" fontId="2" fillId="0" borderId="21" xfId="0" applyFont="1" applyBorder="1" applyProtection="1"/>
    <xf numFmtId="8" fontId="1" fillId="0" borderId="22" xfId="0" applyNumberFormat="1" applyFont="1" applyBorder="1" applyProtection="1"/>
    <xf numFmtId="0" fontId="1" fillId="0" borderId="23" xfId="0" applyFont="1" applyBorder="1" applyProtection="1"/>
    <xf numFmtId="0" fontId="1" fillId="0" borderId="0" xfId="0" applyFont="1" applyFill="1" applyAlignment="1" applyProtection="1">
      <alignment horizontal="right"/>
    </xf>
    <xf numFmtId="0" fontId="1" fillId="0" borderId="24" xfId="0" applyFont="1" applyBorder="1" applyProtection="1"/>
    <xf numFmtId="0" fontId="1" fillId="0" borderId="25" xfId="0" applyFont="1" applyBorder="1" applyProtection="1"/>
    <xf numFmtId="9" fontId="1" fillId="0" borderId="25" xfId="0" applyNumberFormat="1" applyFont="1" applyBorder="1" applyProtection="1"/>
    <xf numFmtId="0" fontId="0" fillId="0" borderId="26" xfId="0" applyBorder="1" applyProtection="1"/>
    <xf numFmtId="17" fontId="4" fillId="0" borderId="0" xfId="0" applyNumberFormat="1" applyFont="1" applyFill="1" applyAlignment="1" applyProtection="1">
      <alignment horizontal="left"/>
    </xf>
    <xf numFmtId="0" fontId="0" fillId="0" borderId="0" xfId="0" applyFill="1" applyAlignment="1" applyProtection="1">
      <alignment horizontal="left"/>
    </xf>
    <xf numFmtId="0" fontId="1" fillId="0" borderId="0" xfId="0" applyFont="1" applyFill="1" applyBorder="1" applyAlignment="1" applyProtection="1">
      <alignment horizontal="right"/>
    </xf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Protection="1"/>
    <xf numFmtId="164" fontId="2" fillId="0" borderId="0" xfId="0" applyNumberFormat="1" applyFont="1" applyFill="1" applyBorder="1" applyProtection="1"/>
    <xf numFmtId="0" fontId="2" fillId="0" borderId="0" xfId="0" applyFont="1" applyFill="1" applyBorder="1" applyProtection="1"/>
    <xf numFmtId="0" fontId="1" fillId="2" borderId="24" xfId="0" applyFont="1" applyFill="1" applyBorder="1" applyProtection="1"/>
    <xf numFmtId="0" fontId="2" fillId="2" borderId="15" xfId="0" applyFont="1" applyFill="1" applyBorder="1" applyProtection="1"/>
    <xf numFmtId="0" fontId="2" fillId="2" borderId="27" xfId="0" applyFont="1" applyFill="1" applyBorder="1" applyProtection="1"/>
    <xf numFmtId="164" fontId="2" fillId="0" borderId="25" xfId="0" applyNumberFormat="1" applyFont="1" applyBorder="1" applyProtection="1"/>
    <xf numFmtId="0" fontId="2" fillId="0" borderId="25" xfId="0" applyFont="1" applyBorder="1" applyProtection="1"/>
    <xf numFmtId="0" fontId="0" fillId="0" borderId="0" xfId="0" applyProtection="1"/>
    <xf numFmtId="8" fontId="0" fillId="0" borderId="1" xfId="0" applyNumberFormat="1" applyBorder="1" applyProtection="1"/>
    <xf numFmtId="0" fontId="0" fillId="0" borderId="1" xfId="0" applyBorder="1" applyProtection="1"/>
    <xf numFmtId="0" fontId="0" fillId="0" borderId="2" xfId="0" applyBorder="1" applyProtection="1"/>
    <xf numFmtId="0" fontId="1" fillId="0" borderId="1" xfId="0" applyFont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protection locked="0"/>
    </xf>
    <xf numFmtId="0" fontId="1" fillId="0" borderId="2" xfId="0" applyFont="1" applyBorder="1" applyAlignment="1" applyProtection="1">
      <protection locked="0"/>
    </xf>
    <xf numFmtId="0" fontId="0" fillId="0" borderId="1" xfId="0" applyBorder="1" applyProtection="1"/>
    <xf numFmtId="0" fontId="0" fillId="0" borderId="28" xfId="0" applyBorder="1" applyProtection="1"/>
    <xf numFmtId="0" fontId="0" fillId="0" borderId="29" xfId="0" applyBorder="1" applyProtection="1"/>
    <xf numFmtId="0" fontId="0" fillId="0" borderId="30" xfId="0" applyBorder="1" applyProtection="1"/>
    <xf numFmtId="0" fontId="1" fillId="7" borderId="31" xfId="0" applyFont="1" applyFill="1" applyBorder="1" applyAlignment="1" applyProtection="1">
      <alignment horizontal="center"/>
    </xf>
    <xf numFmtId="0" fontId="1" fillId="7" borderId="32" xfId="0" applyFont="1" applyFill="1" applyBorder="1" applyAlignment="1" applyProtection="1">
      <alignment horizontal="center"/>
    </xf>
    <xf numFmtId="0" fontId="12" fillId="0" borderId="25" xfId="0" applyFont="1" applyBorder="1" applyProtection="1"/>
    <xf numFmtId="0" fontId="1" fillId="0" borderId="6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2" fontId="0" fillId="0" borderId="1" xfId="0" applyNumberFormat="1" applyBorder="1" applyProtection="1"/>
    <xf numFmtId="2" fontId="0" fillId="0" borderId="6" xfId="0" applyNumberFormat="1" applyBorder="1" applyProtection="1">
      <protection locked="0"/>
    </xf>
    <xf numFmtId="0" fontId="0" fillId="0" borderId="0" xfId="0" applyProtection="1"/>
    <xf numFmtId="0" fontId="0" fillId="0" borderId="1" xfId="0" applyBorder="1" applyProtection="1"/>
    <xf numFmtId="6" fontId="0" fillId="0" borderId="1" xfId="0" applyNumberFormat="1" applyBorder="1" applyProtection="1"/>
    <xf numFmtId="6" fontId="0" fillId="0" borderId="7" xfId="0" applyNumberFormat="1" applyBorder="1" applyProtection="1"/>
    <xf numFmtId="6" fontId="0" fillId="0" borderId="8" xfId="0" applyNumberFormat="1" applyBorder="1" applyProtection="1"/>
    <xf numFmtId="6" fontId="1" fillId="0" borderId="15" xfId="0" applyNumberFormat="1" applyFont="1" applyBorder="1" applyProtection="1"/>
    <xf numFmtId="6" fontId="0" fillId="0" borderId="5" xfId="0" applyNumberFormat="1" applyBorder="1" applyProtection="1"/>
    <xf numFmtId="6" fontId="0" fillId="0" borderId="6" xfId="0" applyNumberFormat="1" applyBorder="1" applyProtection="1"/>
    <xf numFmtId="6" fontId="0" fillId="0" borderId="8" xfId="0" applyNumberFormat="1" applyBorder="1" applyAlignment="1" applyProtection="1">
      <alignment wrapText="1"/>
    </xf>
    <xf numFmtId="6" fontId="0" fillId="0" borderId="1" xfId="0" applyNumberFormat="1" applyBorder="1" applyProtection="1">
      <protection locked="0"/>
    </xf>
    <xf numFmtId="6" fontId="0" fillId="0" borderId="7" xfId="0" applyNumberFormat="1" applyBorder="1" applyProtection="1">
      <protection locked="0"/>
    </xf>
    <xf numFmtId="6" fontId="1" fillId="0" borderId="14" xfId="0" applyNumberFormat="1" applyFont="1" applyBorder="1" applyProtection="1"/>
    <xf numFmtId="6" fontId="1" fillId="0" borderId="6" xfId="0" applyNumberFormat="1" applyFont="1" applyBorder="1" applyProtection="1"/>
    <xf numFmtId="6" fontId="1" fillId="0" borderId="8" xfId="0" applyNumberFormat="1" applyFont="1" applyBorder="1" applyProtection="1"/>
    <xf numFmtId="6" fontId="13" fillId="0" borderId="22" xfId="0" applyNumberFormat="1" applyFont="1" applyBorder="1" applyProtection="1"/>
    <xf numFmtId="6" fontId="1" fillId="0" borderId="22" xfId="0" applyNumberFormat="1" applyFont="1" applyBorder="1" applyProtection="1"/>
    <xf numFmtId="6" fontId="12" fillId="0" borderId="22" xfId="0" applyNumberFormat="1" applyFont="1" applyBorder="1" applyProtection="1"/>
    <xf numFmtId="6" fontId="1" fillId="0" borderId="33" xfId="0" applyNumberFormat="1" applyFont="1" applyBorder="1" applyProtection="1"/>
    <xf numFmtId="169" fontId="0" fillId="0" borderId="1" xfId="0" applyNumberFormat="1" applyBorder="1" applyProtection="1"/>
    <xf numFmtId="169" fontId="1" fillId="0" borderId="8" xfId="0" applyNumberFormat="1" applyFont="1" applyBorder="1" applyProtection="1"/>
    <xf numFmtId="169" fontId="0" fillId="0" borderId="0" xfId="0" applyNumberFormat="1" applyBorder="1" applyProtection="1"/>
    <xf numFmtId="169" fontId="0" fillId="0" borderId="0" xfId="0" applyNumberFormat="1" applyFill="1" applyBorder="1" applyProtection="1"/>
    <xf numFmtId="169" fontId="1" fillId="0" borderId="27" xfId="0" applyNumberFormat="1" applyFont="1" applyBorder="1" applyProtection="1"/>
    <xf numFmtId="169" fontId="0" fillId="0" borderId="22" xfId="0" applyNumberFormat="1" applyBorder="1" applyProtection="1"/>
    <xf numFmtId="169" fontId="1" fillId="0" borderId="33" xfId="0" applyNumberFormat="1" applyFont="1" applyBorder="1" applyProtection="1"/>
    <xf numFmtId="169" fontId="1" fillId="3" borderId="1" xfId="0" applyNumberFormat="1" applyFont="1" applyFill="1" applyBorder="1" applyProtection="1"/>
    <xf numFmtId="169" fontId="0" fillId="0" borderId="6" xfId="0" applyNumberFormat="1" applyFill="1" applyBorder="1" applyProtection="1"/>
    <xf numFmtId="169" fontId="1" fillId="0" borderId="1" xfId="0" applyNumberFormat="1" applyFont="1" applyBorder="1" applyAlignment="1" applyProtection="1">
      <alignment horizontal="center"/>
    </xf>
    <xf numFmtId="169" fontId="1" fillId="2" borderId="1" xfId="0" applyNumberFormat="1" applyFont="1" applyFill="1" applyBorder="1" applyAlignment="1" applyProtection="1">
      <alignment horizontal="center"/>
    </xf>
    <xf numFmtId="169" fontId="2" fillId="0" borderId="1" xfId="0" applyNumberFormat="1" applyFont="1" applyBorder="1" applyProtection="1"/>
    <xf numFmtId="169" fontId="1" fillId="0" borderId="8" xfId="0" applyNumberFormat="1" applyFont="1" applyBorder="1" applyAlignment="1" applyProtection="1">
      <alignment vertical="center"/>
    </xf>
    <xf numFmtId="6" fontId="0" fillId="5" borderId="6" xfId="0" applyNumberFormat="1" applyFill="1" applyBorder="1" applyProtection="1"/>
    <xf numFmtId="169" fontId="0" fillId="0" borderId="8" xfId="0" applyNumberFormat="1" applyBorder="1" applyProtection="1"/>
    <xf numFmtId="169" fontId="0" fillId="5" borderId="1" xfId="0" applyNumberFormat="1" applyFill="1" applyBorder="1" applyProtection="1"/>
    <xf numFmtId="169" fontId="2" fillId="0" borderId="22" xfId="0" applyNumberFormat="1" applyFont="1" applyBorder="1" applyProtection="1"/>
    <xf numFmtId="169" fontId="0" fillId="0" borderId="7" xfId="0" applyNumberFormat="1" applyBorder="1" applyProtection="1"/>
    <xf numFmtId="169" fontId="0" fillId="5" borderId="8" xfId="0" applyNumberFormat="1" applyFill="1" applyBorder="1" applyProtection="1"/>
    <xf numFmtId="169" fontId="0" fillId="0" borderId="5" xfId="0" applyNumberFormat="1" applyBorder="1" applyProtection="1"/>
    <xf numFmtId="169" fontId="1" fillId="0" borderId="1" xfId="0" applyNumberFormat="1" applyFont="1" applyBorder="1" applyProtection="1"/>
    <xf numFmtId="169" fontId="2" fillId="2" borderId="27" xfId="0" applyNumberFormat="1" applyFont="1" applyFill="1" applyBorder="1" applyProtection="1"/>
    <xf numFmtId="169" fontId="1" fillId="0" borderId="22" xfId="0" applyNumberFormat="1" applyFont="1" applyBorder="1" applyAlignment="1" applyProtection="1">
      <alignment horizontal="center"/>
    </xf>
    <xf numFmtId="169" fontId="11" fillId="0" borderId="1" xfId="0" applyNumberFormat="1" applyFont="1" applyBorder="1" applyProtection="1"/>
    <xf numFmtId="0" fontId="13" fillId="0" borderId="1" xfId="0" applyFont="1" applyBorder="1" applyProtection="1"/>
    <xf numFmtId="169" fontId="0" fillId="0" borderId="1" xfId="0" applyNumberFormat="1" applyFill="1" applyBorder="1" applyProtection="1"/>
    <xf numFmtId="0" fontId="12" fillId="0" borderId="25" xfId="0" applyFont="1" applyBorder="1" applyProtection="1"/>
    <xf numFmtId="0" fontId="0" fillId="0" borderId="1" xfId="0" applyBorder="1" applyProtection="1"/>
    <xf numFmtId="0" fontId="1" fillId="7" borderId="42" xfId="0" applyFont="1" applyFill="1" applyBorder="1" applyAlignment="1" applyProtection="1">
      <alignment horizontal="center"/>
    </xf>
    <xf numFmtId="0" fontId="1" fillId="7" borderId="43" xfId="0" applyFont="1" applyFill="1" applyBorder="1" applyAlignment="1" applyProtection="1">
      <alignment horizontal="center"/>
    </xf>
    <xf numFmtId="0" fontId="1" fillId="7" borderId="44" xfId="0" applyFont="1" applyFill="1" applyBorder="1" applyAlignment="1" applyProtection="1">
      <alignment horizontal="center"/>
    </xf>
    <xf numFmtId="0" fontId="1" fillId="0" borderId="42" xfId="0" applyFont="1" applyBorder="1" applyAlignment="1" applyProtection="1">
      <alignment horizontal="center"/>
    </xf>
    <xf numFmtId="0" fontId="1" fillId="0" borderId="43" xfId="0" applyFont="1" applyBorder="1" applyAlignment="1" applyProtection="1">
      <alignment horizontal="center"/>
    </xf>
    <xf numFmtId="0" fontId="1" fillId="0" borderId="44" xfId="0" applyFont="1" applyBorder="1" applyAlignment="1" applyProtection="1">
      <alignment horizontal="center"/>
    </xf>
    <xf numFmtId="0" fontId="7" fillId="0" borderId="45" xfId="0" applyFont="1" applyBorder="1" applyAlignment="1" applyProtection="1">
      <alignment horizontal="center"/>
    </xf>
    <xf numFmtId="0" fontId="7" fillId="0" borderId="46" xfId="0" applyFont="1" applyBorder="1" applyAlignment="1" applyProtection="1">
      <alignment horizontal="center"/>
    </xf>
    <xf numFmtId="0" fontId="7" fillId="0" borderId="47" xfId="0" applyFont="1" applyBorder="1" applyAlignment="1" applyProtection="1">
      <alignment horizontal="center"/>
    </xf>
    <xf numFmtId="0" fontId="14" fillId="0" borderId="45" xfId="0" applyFont="1" applyBorder="1" applyAlignment="1" applyProtection="1">
      <alignment horizontal="center"/>
    </xf>
    <xf numFmtId="0" fontId="14" fillId="0" borderId="46" xfId="0" applyFont="1" applyBorder="1" applyAlignment="1" applyProtection="1">
      <alignment horizontal="center"/>
    </xf>
    <xf numFmtId="0" fontId="14" fillId="0" borderId="47" xfId="0" applyFont="1" applyBorder="1" applyAlignment="1" applyProtection="1">
      <alignment horizontal="center"/>
    </xf>
    <xf numFmtId="0" fontId="1" fillId="7" borderId="39" xfId="0" applyFont="1" applyFill="1" applyBorder="1" applyAlignment="1" applyProtection="1">
      <alignment horizontal="center"/>
    </xf>
    <xf numFmtId="0" fontId="1" fillId="7" borderId="40" xfId="0" applyFont="1" applyFill="1" applyBorder="1" applyAlignment="1" applyProtection="1">
      <alignment horizontal="center"/>
    </xf>
    <xf numFmtId="0" fontId="1" fillId="7" borderId="41" xfId="0" applyFont="1" applyFill="1" applyBorder="1" applyAlignment="1" applyProtection="1">
      <alignment horizontal="center"/>
    </xf>
    <xf numFmtId="8" fontId="1" fillId="7" borderId="28" xfId="0" applyNumberFormat="1" applyFont="1" applyFill="1" applyBorder="1" applyAlignment="1" applyProtection="1">
      <alignment horizontal="center"/>
    </xf>
    <xf numFmtId="8" fontId="2" fillId="7" borderId="28" xfId="0" applyNumberFormat="1" applyFont="1" applyFill="1" applyBorder="1" applyAlignment="1" applyProtection="1">
      <alignment horizontal="center"/>
    </xf>
    <xf numFmtId="6" fontId="12" fillId="0" borderId="1" xfId="0" applyNumberFormat="1" applyFont="1" applyBorder="1" applyProtection="1"/>
    <xf numFmtId="6" fontId="2" fillId="0" borderId="1" xfId="0" applyNumberFormat="1" applyFont="1" applyBorder="1" applyProtection="1"/>
    <xf numFmtId="8" fontId="1" fillId="7" borderId="37" xfId="0" applyNumberFormat="1" applyFont="1" applyFill="1" applyBorder="1" applyAlignment="1" applyProtection="1">
      <alignment horizontal="center"/>
    </xf>
    <xf numFmtId="8" fontId="1" fillId="7" borderId="38" xfId="0" applyNumberFormat="1" applyFont="1" applyFill="1" applyBorder="1" applyAlignment="1" applyProtection="1">
      <alignment horizontal="center"/>
    </xf>
    <xf numFmtId="0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3" xfId="0" applyNumberFormat="1" applyFont="1" applyBorder="1" applyAlignment="1" applyProtection="1">
      <alignment horizontal="center" vertical="center"/>
      <protection locked="0"/>
    </xf>
    <xf numFmtId="0" fontId="1" fillId="0" borderId="4" xfId="0" applyNumberFormat="1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/>
    </xf>
    <xf numFmtId="0" fontId="1" fillId="0" borderId="38" xfId="0" applyFont="1" applyBorder="1" applyAlignment="1" applyProtection="1">
      <alignment horizontal="center"/>
    </xf>
    <xf numFmtId="0" fontId="1" fillId="0" borderId="20" xfId="0" applyFont="1" applyBorder="1" applyAlignment="1" applyProtection="1">
      <alignment horizontal="center"/>
    </xf>
    <xf numFmtId="0" fontId="1" fillId="0" borderId="35" xfId="0" applyFont="1" applyBorder="1" applyAlignment="1" applyProtection="1">
      <alignment horizontal="center"/>
    </xf>
    <xf numFmtId="0" fontId="1" fillId="0" borderId="2" xfId="0" applyNumberFormat="1" applyFont="1" applyBorder="1" applyAlignment="1" applyProtection="1">
      <alignment horizontal="center" vertical="center"/>
    </xf>
    <xf numFmtId="0" fontId="1" fillId="0" borderId="3" xfId="0" applyNumberFormat="1" applyFont="1" applyBorder="1" applyAlignment="1" applyProtection="1">
      <alignment horizontal="center" vertical="center"/>
    </xf>
    <xf numFmtId="0" fontId="1" fillId="0" borderId="4" xfId="0" applyNumberFormat="1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36" xfId="0" applyFont="1" applyBorder="1" applyAlignment="1" applyProtection="1">
      <alignment horizontal="center"/>
    </xf>
    <xf numFmtId="0" fontId="1" fillId="0" borderId="20" xfId="0" applyFont="1" applyBorder="1" applyAlignment="1" applyProtection="1">
      <alignment horizontal="center" wrapText="1"/>
    </xf>
    <xf numFmtId="0" fontId="0" fillId="0" borderId="36" xfId="0" applyBorder="1" applyAlignment="1" applyProtection="1">
      <alignment wrapText="1"/>
    </xf>
    <xf numFmtId="0" fontId="0" fillId="0" borderId="35" xfId="0" applyBorder="1" applyAlignment="1" applyProtection="1">
      <alignment wrapText="1"/>
    </xf>
    <xf numFmtId="0" fontId="3" fillId="0" borderId="0" xfId="0" applyFont="1" applyBorder="1" applyAlignment="1" applyProtection="1">
      <alignment horizontal="center"/>
    </xf>
    <xf numFmtId="0" fontId="0" fillId="0" borderId="0" xfId="0" applyProtection="1"/>
    <xf numFmtId="0" fontId="1" fillId="0" borderId="34" xfId="0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/>
    </xf>
    <xf numFmtId="0" fontId="0" fillId="0" borderId="4" xfId="0" applyBorder="1" applyAlignment="1" applyProtection="1"/>
    <xf numFmtId="0" fontId="1" fillId="0" borderId="4" xfId="0" applyFont="1" applyBorder="1" applyAlignment="1" applyProtection="1"/>
    <xf numFmtId="0" fontId="5" fillId="0" borderId="0" xfId="0" applyFon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 vertical="center"/>
    </xf>
    <xf numFmtId="49" fontId="1" fillId="0" borderId="3" xfId="0" applyNumberFormat="1" applyFont="1" applyBorder="1" applyAlignment="1" applyProtection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protection locked="0"/>
    </xf>
    <xf numFmtId="0" fontId="1" fillId="0" borderId="0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6" fillId="0" borderId="0" xfId="0" applyFon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5"/>
  <sheetViews>
    <sheetView tabSelected="1" view="pageLayout" zoomScale="110" zoomScaleNormal="100" zoomScaleSheetLayoutView="130" zoomScalePageLayoutView="110" workbookViewId="0">
      <selection activeCell="B1" sqref="B1:E1"/>
    </sheetView>
  </sheetViews>
  <sheetFormatPr defaultRowHeight="15" x14ac:dyDescent="0.25"/>
  <cols>
    <col min="1" max="1" width="34.28515625" style="2" customWidth="1"/>
    <col min="2" max="2" width="10.85546875" style="2" customWidth="1"/>
    <col min="3" max="3" width="7" style="2" customWidth="1"/>
    <col min="4" max="4" width="19.85546875" style="2" customWidth="1"/>
    <col min="5" max="5" width="21.28515625" style="2" customWidth="1"/>
    <col min="6" max="6" width="15.7109375" style="2" customWidth="1"/>
    <col min="7" max="10" width="9.140625" style="2" customWidth="1"/>
    <col min="11" max="16384" width="9.140625" style="2"/>
  </cols>
  <sheetData>
    <row r="1" spans="1:5" x14ac:dyDescent="0.25">
      <c r="A1" s="1" t="s">
        <v>0</v>
      </c>
      <c r="B1" s="263"/>
      <c r="C1" s="264"/>
      <c r="D1" s="264"/>
      <c r="E1" s="265"/>
    </row>
    <row r="2" spans="1:5" x14ac:dyDescent="0.25">
      <c r="A2" s="1" t="s">
        <v>1</v>
      </c>
      <c r="B2" s="263"/>
      <c r="C2" s="264"/>
      <c r="D2" s="264"/>
      <c r="E2" s="265"/>
    </row>
    <row r="3" spans="1:5" x14ac:dyDescent="0.25">
      <c r="A3" s="1" t="s">
        <v>2</v>
      </c>
      <c r="B3" s="263"/>
      <c r="C3" s="264"/>
      <c r="D3" s="264"/>
      <c r="E3" s="265"/>
    </row>
    <row r="4" spans="1:5" x14ac:dyDescent="0.25">
      <c r="A4" s="3"/>
      <c r="B4" s="263"/>
      <c r="C4" s="264"/>
      <c r="D4" s="264"/>
      <c r="E4" s="265"/>
    </row>
    <row r="5" spans="1:5" x14ac:dyDescent="0.25">
      <c r="A5" s="3"/>
      <c r="B5" s="263"/>
      <c r="C5" s="264"/>
      <c r="D5" s="264"/>
      <c r="E5" s="265"/>
    </row>
    <row r="6" spans="1:5" x14ac:dyDescent="0.25">
      <c r="A6" s="3"/>
      <c r="B6" s="263"/>
      <c r="C6" s="264"/>
      <c r="D6" s="264"/>
      <c r="E6" s="265"/>
    </row>
    <row r="7" spans="1:5" x14ac:dyDescent="0.25">
      <c r="A7" s="4"/>
      <c r="B7" s="5"/>
      <c r="C7" s="5"/>
      <c r="D7" s="5"/>
      <c r="E7" s="6"/>
    </row>
    <row r="8" spans="1:5" ht="15.75" thickBot="1" x14ac:dyDescent="0.3">
      <c r="A8" s="7" t="s">
        <v>3</v>
      </c>
      <c r="B8" s="7" t="s">
        <v>4</v>
      </c>
      <c r="C8" s="7" t="s">
        <v>5</v>
      </c>
      <c r="D8" s="8" t="s">
        <v>6</v>
      </c>
      <c r="E8" s="7" t="s">
        <v>7</v>
      </c>
    </row>
    <row r="9" spans="1:5" ht="15.75" thickTop="1" x14ac:dyDescent="0.25">
      <c r="A9" s="266" t="s">
        <v>8</v>
      </c>
      <c r="B9" s="267"/>
      <c r="C9" s="9"/>
      <c r="D9" s="10"/>
      <c r="E9" s="11"/>
    </row>
    <row r="10" spans="1:5" x14ac:dyDescent="0.25">
      <c r="A10" s="179" t="s">
        <v>9</v>
      </c>
      <c r="B10" s="13"/>
      <c r="C10" s="179" t="s">
        <v>10</v>
      </c>
      <c r="D10" s="14">
        <v>5</v>
      </c>
      <c r="E10" s="198">
        <f>B10*D10</f>
        <v>0</v>
      </c>
    </row>
    <row r="11" spans="1:5" ht="15.75" thickBot="1" x14ac:dyDescent="0.3">
      <c r="A11" s="16" t="s">
        <v>11</v>
      </c>
      <c r="B11" s="17"/>
      <c r="C11" s="16" t="s">
        <v>12</v>
      </c>
      <c r="D11" s="18">
        <v>9400</v>
      </c>
      <c r="E11" s="199">
        <f>B11*D11</f>
        <v>0</v>
      </c>
    </row>
    <row r="12" spans="1:5" ht="15.75" thickTop="1" x14ac:dyDescent="0.25">
      <c r="A12" s="268" t="s">
        <v>13</v>
      </c>
      <c r="B12" s="269"/>
      <c r="C12" s="20"/>
      <c r="D12" s="21"/>
      <c r="E12" s="200"/>
    </row>
    <row r="13" spans="1:5" x14ac:dyDescent="0.25">
      <c r="A13" s="179" t="s">
        <v>14</v>
      </c>
      <c r="B13" s="13"/>
      <c r="C13" s="179" t="s">
        <v>15</v>
      </c>
      <c r="D13" s="14">
        <v>2250</v>
      </c>
      <c r="E13" s="198">
        <f t="shared" ref="E13:E24" si="0">B13*D13</f>
        <v>0</v>
      </c>
    </row>
    <row r="14" spans="1:5" ht="12.75" customHeight="1" x14ac:dyDescent="0.25">
      <c r="A14" s="179" t="s">
        <v>16</v>
      </c>
      <c r="B14" s="13"/>
      <c r="C14" s="179" t="s">
        <v>10</v>
      </c>
      <c r="D14" s="14">
        <v>9.6</v>
      </c>
      <c r="E14" s="198">
        <f t="shared" si="0"/>
        <v>0</v>
      </c>
    </row>
    <row r="15" spans="1:5" ht="12.75" customHeight="1" x14ac:dyDescent="0.25">
      <c r="A15" s="179" t="s">
        <v>17</v>
      </c>
      <c r="B15" s="13"/>
      <c r="C15" s="179" t="s">
        <v>10</v>
      </c>
      <c r="D15" s="14">
        <v>9.6</v>
      </c>
      <c r="E15" s="198">
        <f t="shared" si="0"/>
        <v>0</v>
      </c>
    </row>
    <row r="16" spans="1:5" ht="12.75" customHeight="1" x14ac:dyDescent="0.25">
      <c r="A16" s="179" t="s">
        <v>18</v>
      </c>
      <c r="B16" s="13"/>
      <c r="C16" s="179" t="s">
        <v>19</v>
      </c>
      <c r="D16" s="14">
        <v>5</v>
      </c>
      <c r="E16" s="198">
        <f t="shared" si="0"/>
        <v>0</v>
      </c>
    </row>
    <row r="17" spans="1:5" ht="12.75" customHeight="1" x14ac:dyDescent="0.25">
      <c r="A17" s="179" t="s">
        <v>20</v>
      </c>
      <c r="B17" s="13"/>
      <c r="C17" s="179" t="s">
        <v>19</v>
      </c>
      <c r="D17" s="14">
        <v>3.5</v>
      </c>
      <c r="E17" s="198">
        <f t="shared" si="0"/>
        <v>0</v>
      </c>
    </row>
    <row r="18" spans="1:5" ht="12.75" customHeight="1" x14ac:dyDescent="0.25">
      <c r="A18" s="179" t="s">
        <v>21</v>
      </c>
      <c r="B18" s="13"/>
      <c r="C18" s="179" t="s">
        <v>19</v>
      </c>
      <c r="D18" s="14">
        <v>2.5</v>
      </c>
      <c r="E18" s="198">
        <f t="shared" si="0"/>
        <v>0</v>
      </c>
    </row>
    <row r="19" spans="1:5" ht="12.75" customHeight="1" x14ac:dyDescent="0.25">
      <c r="A19" s="179" t="s">
        <v>22</v>
      </c>
      <c r="B19" s="13"/>
      <c r="C19" s="179" t="s">
        <v>19</v>
      </c>
      <c r="D19" s="14">
        <v>7</v>
      </c>
      <c r="E19" s="198">
        <f t="shared" si="0"/>
        <v>0</v>
      </c>
    </row>
    <row r="20" spans="1:5" ht="12.75" customHeight="1" x14ac:dyDescent="0.25">
      <c r="A20" s="179" t="s">
        <v>23</v>
      </c>
      <c r="B20" s="13"/>
      <c r="C20" s="179" t="s">
        <v>24</v>
      </c>
      <c r="D20" s="14">
        <v>6</v>
      </c>
      <c r="E20" s="198">
        <f t="shared" si="0"/>
        <v>0</v>
      </c>
    </row>
    <row r="21" spans="1:5" ht="12.75" customHeight="1" x14ac:dyDescent="0.25">
      <c r="A21" s="179" t="s">
        <v>25</v>
      </c>
      <c r="B21" s="13"/>
      <c r="C21" s="179" t="s">
        <v>15</v>
      </c>
      <c r="D21" s="14">
        <v>300</v>
      </c>
      <c r="E21" s="198">
        <f t="shared" si="0"/>
        <v>0</v>
      </c>
    </row>
    <row r="22" spans="1:5" ht="12.75" customHeight="1" x14ac:dyDescent="0.25">
      <c r="A22" s="179" t="s">
        <v>26</v>
      </c>
      <c r="B22" s="13"/>
      <c r="C22" s="179" t="s">
        <v>15</v>
      </c>
      <c r="D22" s="14">
        <v>500</v>
      </c>
      <c r="E22" s="198">
        <f t="shared" si="0"/>
        <v>0</v>
      </c>
    </row>
    <row r="23" spans="1:5" ht="12.75" customHeight="1" x14ac:dyDescent="0.25">
      <c r="A23" s="179" t="s">
        <v>27</v>
      </c>
      <c r="B23" s="13"/>
      <c r="C23" s="179" t="s">
        <v>24</v>
      </c>
      <c r="D23" s="14">
        <v>2.5</v>
      </c>
      <c r="E23" s="198">
        <f t="shared" si="0"/>
        <v>0</v>
      </c>
    </row>
    <row r="24" spans="1:5" ht="12.75" customHeight="1" thickBot="1" x14ac:dyDescent="0.3">
      <c r="A24" s="16" t="s">
        <v>28</v>
      </c>
      <c r="B24" s="17"/>
      <c r="C24" s="16" t="s">
        <v>15</v>
      </c>
      <c r="D24" s="18">
        <v>950</v>
      </c>
      <c r="E24" s="199">
        <f t="shared" si="0"/>
        <v>0</v>
      </c>
    </row>
    <row r="25" spans="1:5" ht="12.75" customHeight="1" thickTop="1" x14ac:dyDescent="0.25">
      <c r="A25" s="268" t="s">
        <v>29</v>
      </c>
      <c r="B25" s="269"/>
      <c r="C25" s="20"/>
      <c r="D25" s="21"/>
      <c r="E25" s="200"/>
    </row>
    <row r="26" spans="1:5" ht="12.75" customHeight="1" x14ac:dyDescent="0.25">
      <c r="A26" s="179" t="s">
        <v>30</v>
      </c>
      <c r="B26" s="13"/>
      <c r="C26" s="179" t="s">
        <v>31</v>
      </c>
      <c r="D26" s="14">
        <v>1.25</v>
      </c>
      <c r="E26" s="198">
        <f t="shared" ref="E26:E36" si="1">B26*D26</f>
        <v>0</v>
      </c>
    </row>
    <row r="27" spans="1:5" ht="12.75" customHeight="1" x14ac:dyDescent="0.25">
      <c r="A27" s="179" t="s">
        <v>32</v>
      </c>
      <c r="B27" s="13"/>
      <c r="C27" s="179" t="s">
        <v>31</v>
      </c>
      <c r="D27" s="14">
        <v>1.25</v>
      </c>
      <c r="E27" s="198">
        <f t="shared" si="1"/>
        <v>0</v>
      </c>
    </row>
    <row r="28" spans="1:5" ht="12.75" customHeight="1" x14ac:dyDescent="0.25">
      <c r="A28" s="179" t="s">
        <v>33</v>
      </c>
      <c r="B28" s="13"/>
      <c r="C28" s="179" t="s">
        <v>31</v>
      </c>
      <c r="D28" s="14">
        <v>1.5</v>
      </c>
      <c r="E28" s="198">
        <f t="shared" si="1"/>
        <v>0</v>
      </c>
    </row>
    <row r="29" spans="1:5" ht="12.75" customHeight="1" x14ac:dyDescent="0.25">
      <c r="A29" s="179" t="s">
        <v>34</v>
      </c>
      <c r="B29" s="13"/>
      <c r="C29" s="179" t="s">
        <v>31</v>
      </c>
      <c r="D29" s="14">
        <v>1.5</v>
      </c>
      <c r="E29" s="198">
        <f t="shared" si="1"/>
        <v>0</v>
      </c>
    </row>
    <row r="30" spans="1:5" ht="12.75" customHeight="1" x14ac:dyDescent="0.25">
      <c r="A30" s="179" t="s">
        <v>35</v>
      </c>
      <c r="B30" s="13"/>
      <c r="C30" s="179" t="s">
        <v>31</v>
      </c>
      <c r="D30" s="14">
        <v>5.25</v>
      </c>
      <c r="E30" s="198">
        <f t="shared" si="1"/>
        <v>0</v>
      </c>
    </row>
    <row r="31" spans="1:5" ht="12.75" customHeight="1" x14ac:dyDescent="0.25">
      <c r="A31" s="179" t="s">
        <v>36</v>
      </c>
      <c r="B31" s="13"/>
      <c r="C31" s="179" t="s">
        <v>31</v>
      </c>
      <c r="D31" s="14">
        <v>5.5</v>
      </c>
      <c r="E31" s="198">
        <f t="shared" si="1"/>
        <v>0</v>
      </c>
    </row>
    <row r="32" spans="1:5" ht="12.75" customHeight="1" x14ac:dyDescent="0.25">
      <c r="A32" s="179" t="s">
        <v>37</v>
      </c>
      <c r="B32" s="13"/>
      <c r="C32" s="179" t="s">
        <v>19</v>
      </c>
      <c r="D32" s="14">
        <v>22.5</v>
      </c>
      <c r="E32" s="198">
        <f t="shared" si="1"/>
        <v>0</v>
      </c>
    </row>
    <row r="33" spans="1:5" ht="12.75" customHeight="1" x14ac:dyDescent="0.25">
      <c r="A33" s="179" t="s">
        <v>38</v>
      </c>
      <c r="B33" s="13"/>
      <c r="C33" s="179" t="s">
        <v>19</v>
      </c>
      <c r="D33" s="14">
        <v>9</v>
      </c>
      <c r="E33" s="198">
        <f t="shared" si="1"/>
        <v>0</v>
      </c>
    </row>
    <row r="34" spans="1:5" ht="12.75" customHeight="1" x14ac:dyDescent="0.25">
      <c r="A34" s="179" t="s">
        <v>39</v>
      </c>
      <c r="B34" s="13"/>
      <c r="C34" s="179" t="s">
        <v>19</v>
      </c>
      <c r="D34" s="14">
        <v>26</v>
      </c>
      <c r="E34" s="198">
        <f t="shared" si="1"/>
        <v>0</v>
      </c>
    </row>
    <row r="35" spans="1:5" ht="12.75" customHeight="1" x14ac:dyDescent="0.25">
      <c r="A35" s="179" t="s">
        <v>40</v>
      </c>
      <c r="B35" s="13"/>
      <c r="C35" s="179" t="s">
        <v>19</v>
      </c>
      <c r="D35" s="14">
        <v>21</v>
      </c>
      <c r="E35" s="198">
        <f t="shared" si="1"/>
        <v>0</v>
      </c>
    </row>
    <row r="36" spans="1:5" ht="12.75" customHeight="1" thickBot="1" x14ac:dyDescent="0.3">
      <c r="A36" s="16" t="s">
        <v>41</v>
      </c>
      <c r="B36" s="17"/>
      <c r="C36" s="16" t="s">
        <v>19</v>
      </c>
      <c r="D36" s="18">
        <v>19</v>
      </c>
      <c r="E36" s="199">
        <f t="shared" si="1"/>
        <v>0</v>
      </c>
    </row>
    <row r="37" spans="1:5" ht="12.75" customHeight="1" thickTop="1" x14ac:dyDescent="0.25">
      <c r="A37" s="268" t="s">
        <v>42</v>
      </c>
      <c r="B37" s="269"/>
      <c r="C37" s="20"/>
      <c r="D37" s="21"/>
      <c r="E37" s="200"/>
    </row>
    <row r="38" spans="1:5" ht="12.75" customHeight="1" x14ac:dyDescent="0.25">
      <c r="A38" s="179" t="s">
        <v>43</v>
      </c>
      <c r="B38" s="13"/>
      <c r="C38" s="179" t="s">
        <v>10</v>
      </c>
      <c r="D38" s="14">
        <v>500</v>
      </c>
      <c r="E38" s="198">
        <f t="shared" ref="E38:E45" si="2">B38*D38</f>
        <v>0</v>
      </c>
    </row>
    <row r="39" spans="1:5" ht="12.75" customHeight="1" x14ac:dyDescent="0.25">
      <c r="A39" s="179" t="s">
        <v>44</v>
      </c>
      <c r="B39" s="13"/>
      <c r="C39" s="179" t="s">
        <v>10</v>
      </c>
      <c r="D39" s="14">
        <v>65</v>
      </c>
      <c r="E39" s="198">
        <f t="shared" si="2"/>
        <v>0</v>
      </c>
    </row>
    <row r="40" spans="1:5" ht="12.75" customHeight="1" x14ac:dyDescent="0.25">
      <c r="A40" s="179" t="s">
        <v>45</v>
      </c>
      <c r="B40" s="13"/>
      <c r="C40" s="179" t="s">
        <v>10</v>
      </c>
      <c r="D40" s="14">
        <v>85</v>
      </c>
      <c r="E40" s="198">
        <f t="shared" si="2"/>
        <v>0</v>
      </c>
    </row>
    <row r="41" spans="1:5" ht="12.75" customHeight="1" x14ac:dyDescent="0.25">
      <c r="A41" s="179" t="s">
        <v>46</v>
      </c>
      <c r="B41" s="13"/>
      <c r="C41" s="179" t="s">
        <v>10</v>
      </c>
      <c r="D41" s="14">
        <v>105</v>
      </c>
      <c r="E41" s="198">
        <f t="shared" si="2"/>
        <v>0</v>
      </c>
    </row>
    <row r="42" spans="1:5" ht="12.75" customHeight="1" x14ac:dyDescent="0.25">
      <c r="A42" s="179" t="s">
        <v>47</v>
      </c>
      <c r="B42" s="13"/>
      <c r="C42" s="179" t="s">
        <v>10</v>
      </c>
      <c r="D42" s="14">
        <v>60</v>
      </c>
      <c r="E42" s="198">
        <f t="shared" si="2"/>
        <v>0</v>
      </c>
    </row>
    <row r="43" spans="1:5" ht="12.75" customHeight="1" x14ac:dyDescent="0.25">
      <c r="A43" s="179" t="s">
        <v>48</v>
      </c>
      <c r="B43" s="13"/>
      <c r="C43" s="179" t="s">
        <v>24</v>
      </c>
      <c r="D43" s="14">
        <v>2</v>
      </c>
      <c r="E43" s="198">
        <f t="shared" si="2"/>
        <v>0</v>
      </c>
    </row>
    <row r="44" spans="1:5" ht="12.75" customHeight="1" x14ac:dyDescent="0.25">
      <c r="A44" s="179" t="s">
        <v>49</v>
      </c>
      <c r="B44" s="13"/>
      <c r="C44" s="179" t="s">
        <v>24</v>
      </c>
      <c r="D44" s="14">
        <v>4</v>
      </c>
      <c r="E44" s="198">
        <f t="shared" si="2"/>
        <v>0</v>
      </c>
    </row>
    <row r="45" spans="1:5" ht="12.75" customHeight="1" thickBot="1" x14ac:dyDescent="0.3">
      <c r="A45" s="16" t="s">
        <v>50</v>
      </c>
      <c r="B45" s="17"/>
      <c r="C45" s="16" t="s">
        <v>24</v>
      </c>
      <c r="D45" s="18">
        <v>1.5</v>
      </c>
      <c r="E45" s="199">
        <f t="shared" si="2"/>
        <v>0</v>
      </c>
    </row>
    <row r="46" spans="1:5" ht="12.75" customHeight="1" thickTop="1" x14ac:dyDescent="0.25">
      <c r="A46" s="268" t="s">
        <v>51</v>
      </c>
      <c r="B46" s="269"/>
      <c r="C46" s="20"/>
      <c r="D46" s="21"/>
      <c r="E46" s="200"/>
    </row>
    <row r="47" spans="1:5" ht="12.75" customHeight="1" x14ac:dyDescent="0.25">
      <c r="A47" s="180" t="s">
        <v>52</v>
      </c>
      <c r="B47" s="13"/>
      <c r="C47" s="179" t="s">
        <v>19</v>
      </c>
      <c r="D47" s="14">
        <v>15</v>
      </c>
      <c r="E47" s="198">
        <f>B47*D47</f>
        <v>0</v>
      </c>
    </row>
    <row r="48" spans="1:5" ht="12.75" customHeight="1" x14ac:dyDescent="0.25">
      <c r="A48" s="180" t="s">
        <v>53</v>
      </c>
      <c r="B48" s="13"/>
      <c r="C48" s="179" t="s">
        <v>19</v>
      </c>
      <c r="D48" s="14">
        <v>25</v>
      </c>
      <c r="E48" s="198">
        <f>B48*D48</f>
        <v>0</v>
      </c>
    </row>
    <row r="49" spans="1:5" ht="12.75" customHeight="1" thickBot="1" x14ac:dyDescent="0.3">
      <c r="A49" s="23" t="s">
        <v>54</v>
      </c>
      <c r="B49" s="17"/>
      <c r="C49" s="16" t="s">
        <v>19</v>
      </c>
      <c r="D49" s="18">
        <v>38</v>
      </c>
      <c r="E49" s="199">
        <f>B49*D49</f>
        <v>0</v>
      </c>
    </row>
    <row r="50" spans="1:5" ht="12.75" customHeight="1" thickTop="1" x14ac:dyDescent="0.25">
      <c r="A50" s="24" t="s">
        <v>55</v>
      </c>
      <c r="B50" s="25"/>
      <c r="C50" s="26"/>
      <c r="D50" s="27"/>
      <c r="E50" s="201">
        <f>SUM(E10:E49)</f>
        <v>0</v>
      </c>
    </row>
    <row r="51" spans="1:5" ht="12.75" customHeight="1" x14ac:dyDescent="0.25">
      <c r="A51" s="1" t="s">
        <v>0</v>
      </c>
      <c r="B51" s="270">
        <f t="shared" ref="B51:B56" si="3">B1</f>
        <v>0</v>
      </c>
      <c r="C51" s="271"/>
      <c r="D51" s="271"/>
      <c r="E51" s="272"/>
    </row>
    <row r="52" spans="1:5" ht="12.75" customHeight="1" x14ac:dyDescent="0.25">
      <c r="A52" s="1" t="s">
        <v>1</v>
      </c>
      <c r="B52" s="270">
        <f t="shared" si="3"/>
        <v>0</v>
      </c>
      <c r="C52" s="271"/>
      <c r="D52" s="271"/>
      <c r="E52" s="272"/>
    </row>
    <row r="53" spans="1:5" ht="12.75" customHeight="1" x14ac:dyDescent="0.25">
      <c r="A53" s="1" t="s">
        <v>56</v>
      </c>
      <c r="B53" s="270">
        <f t="shared" si="3"/>
        <v>0</v>
      </c>
      <c r="C53" s="271"/>
      <c r="D53" s="271"/>
      <c r="E53" s="272"/>
    </row>
    <row r="54" spans="1:5" ht="12.75" customHeight="1" x14ac:dyDescent="0.25">
      <c r="A54" s="3"/>
      <c r="B54" s="270">
        <f t="shared" si="3"/>
        <v>0</v>
      </c>
      <c r="C54" s="271"/>
      <c r="D54" s="271"/>
      <c r="E54" s="272"/>
    </row>
    <row r="55" spans="1:5" ht="12.75" customHeight="1" x14ac:dyDescent="0.25">
      <c r="A55" s="3"/>
      <c r="B55" s="270">
        <f t="shared" si="3"/>
        <v>0</v>
      </c>
      <c r="C55" s="271"/>
      <c r="D55" s="271"/>
      <c r="E55" s="272"/>
    </row>
    <row r="56" spans="1:5" ht="12.75" customHeight="1" x14ac:dyDescent="0.25">
      <c r="A56" s="3"/>
      <c r="B56" s="270">
        <f t="shared" si="3"/>
        <v>0</v>
      </c>
      <c r="C56" s="271"/>
      <c r="D56" s="271"/>
      <c r="E56" s="272"/>
    </row>
    <row r="57" spans="1:5" ht="12.75" customHeight="1" x14ac:dyDescent="0.25">
      <c r="A57" s="4"/>
      <c r="B57" s="5"/>
      <c r="C57" s="5"/>
      <c r="D57" s="5"/>
      <c r="E57" s="6"/>
    </row>
    <row r="58" spans="1:5" ht="12.75" customHeight="1" thickBot="1" x14ac:dyDescent="0.3">
      <c r="A58" s="7" t="s">
        <v>3</v>
      </c>
      <c r="B58" s="7" t="s">
        <v>4</v>
      </c>
      <c r="C58" s="7" t="s">
        <v>5</v>
      </c>
      <c r="D58" s="8" t="s">
        <v>6</v>
      </c>
      <c r="E58" s="7" t="s">
        <v>7</v>
      </c>
    </row>
    <row r="59" spans="1:5" ht="12.75" customHeight="1" thickTop="1" x14ac:dyDescent="0.25">
      <c r="A59" s="273" t="s">
        <v>57</v>
      </c>
      <c r="B59" s="274"/>
      <c r="C59" s="179"/>
      <c r="D59" s="14"/>
      <c r="E59" s="178"/>
    </row>
    <row r="60" spans="1:5" ht="12.75" customHeight="1" x14ac:dyDescent="0.25">
      <c r="A60" s="29" t="s">
        <v>58</v>
      </c>
      <c r="B60" s="13"/>
      <c r="C60" s="179" t="s">
        <v>19</v>
      </c>
      <c r="D60" s="14">
        <v>37.5</v>
      </c>
      <c r="E60" s="198">
        <f t="shared" ref="E60:E72" si="4">B60*D60</f>
        <v>0</v>
      </c>
    </row>
    <row r="61" spans="1:5" ht="12.75" customHeight="1" x14ac:dyDescent="0.25">
      <c r="A61" s="30" t="s">
        <v>59</v>
      </c>
      <c r="B61" s="17"/>
      <c r="C61" s="16" t="s">
        <v>19</v>
      </c>
      <c r="D61" s="18">
        <v>44</v>
      </c>
      <c r="E61" s="198">
        <f t="shared" si="4"/>
        <v>0</v>
      </c>
    </row>
    <row r="62" spans="1:5" ht="12.75" customHeight="1" x14ac:dyDescent="0.25">
      <c r="A62" s="30" t="s">
        <v>60</v>
      </c>
      <c r="B62" s="17"/>
      <c r="C62" s="16" t="s">
        <v>19</v>
      </c>
      <c r="D62" s="18">
        <v>51</v>
      </c>
      <c r="E62" s="198">
        <f t="shared" si="4"/>
        <v>0</v>
      </c>
    </row>
    <row r="63" spans="1:5" ht="12.75" customHeight="1" x14ac:dyDescent="0.25">
      <c r="A63" s="30" t="s">
        <v>61</v>
      </c>
      <c r="B63" s="17"/>
      <c r="C63" s="16" t="s">
        <v>19</v>
      </c>
      <c r="D63" s="18">
        <v>60.5</v>
      </c>
      <c r="E63" s="198">
        <f t="shared" si="4"/>
        <v>0</v>
      </c>
    </row>
    <row r="64" spans="1:5" ht="12.75" customHeight="1" x14ac:dyDescent="0.25">
      <c r="A64" s="30" t="s">
        <v>62</v>
      </c>
      <c r="B64" s="17"/>
      <c r="C64" s="16" t="s">
        <v>19</v>
      </c>
      <c r="D64" s="18">
        <v>87.5</v>
      </c>
      <c r="E64" s="198">
        <f t="shared" si="4"/>
        <v>0</v>
      </c>
    </row>
    <row r="65" spans="1:5" ht="12.75" customHeight="1" x14ac:dyDescent="0.25">
      <c r="A65" s="30" t="s">
        <v>63</v>
      </c>
      <c r="B65" s="17"/>
      <c r="C65" s="16" t="s">
        <v>19</v>
      </c>
      <c r="D65" s="18">
        <v>98.5</v>
      </c>
      <c r="E65" s="198">
        <f t="shared" si="4"/>
        <v>0</v>
      </c>
    </row>
    <row r="66" spans="1:5" ht="12.75" customHeight="1" x14ac:dyDescent="0.25">
      <c r="A66" s="30" t="s">
        <v>64</v>
      </c>
      <c r="B66" s="17"/>
      <c r="C66" s="16" t="s">
        <v>19</v>
      </c>
      <c r="D66" s="18">
        <v>111</v>
      </c>
      <c r="E66" s="198">
        <f t="shared" si="4"/>
        <v>0</v>
      </c>
    </row>
    <row r="67" spans="1:5" ht="12.75" customHeight="1" x14ac:dyDescent="0.25">
      <c r="A67" s="30" t="s">
        <v>65</v>
      </c>
      <c r="B67" s="17"/>
      <c r="C67" s="16" t="s">
        <v>19</v>
      </c>
      <c r="D67" s="18">
        <v>119</v>
      </c>
      <c r="E67" s="198">
        <f t="shared" si="4"/>
        <v>0</v>
      </c>
    </row>
    <row r="68" spans="1:5" ht="12.75" customHeight="1" x14ac:dyDescent="0.25">
      <c r="A68" s="30" t="s">
        <v>66</v>
      </c>
      <c r="B68" s="17"/>
      <c r="C68" s="16" t="s">
        <v>19</v>
      </c>
      <c r="D68" s="18">
        <v>147</v>
      </c>
      <c r="E68" s="198">
        <f t="shared" si="4"/>
        <v>0</v>
      </c>
    </row>
    <row r="69" spans="1:5" ht="12.75" customHeight="1" x14ac:dyDescent="0.25">
      <c r="A69" s="29" t="s">
        <v>67</v>
      </c>
      <c r="B69" s="13"/>
      <c r="C69" s="179" t="s">
        <v>19</v>
      </c>
      <c r="D69" s="14">
        <v>176</v>
      </c>
      <c r="E69" s="198">
        <f t="shared" si="4"/>
        <v>0</v>
      </c>
    </row>
    <row r="70" spans="1:5" ht="12.75" customHeight="1" x14ac:dyDescent="0.25">
      <c r="A70" s="29" t="s">
        <v>68</v>
      </c>
      <c r="B70" s="13"/>
      <c r="C70" s="179" t="s">
        <v>19</v>
      </c>
      <c r="D70" s="14">
        <v>203.5</v>
      </c>
      <c r="E70" s="198">
        <f t="shared" si="4"/>
        <v>0</v>
      </c>
    </row>
    <row r="71" spans="1:5" ht="12.75" customHeight="1" x14ac:dyDescent="0.25">
      <c r="A71" s="29" t="s">
        <v>69</v>
      </c>
      <c r="B71" s="13"/>
      <c r="C71" s="179" t="s">
        <v>19</v>
      </c>
      <c r="D71" s="14">
        <v>229</v>
      </c>
      <c r="E71" s="198">
        <f t="shared" si="4"/>
        <v>0</v>
      </c>
    </row>
    <row r="72" spans="1:5" ht="12.75" customHeight="1" thickBot="1" x14ac:dyDescent="0.3">
      <c r="A72" s="31" t="s">
        <v>70</v>
      </c>
      <c r="B72" s="17"/>
      <c r="C72" s="16" t="s">
        <v>19</v>
      </c>
      <c r="D72" s="18">
        <v>330</v>
      </c>
      <c r="E72" s="199">
        <f t="shared" si="4"/>
        <v>0</v>
      </c>
    </row>
    <row r="73" spans="1:5" ht="12.75" customHeight="1" thickTop="1" x14ac:dyDescent="0.25">
      <c r="A73" s="268" t="s">
        <v>71</v>
      </c>
      <c r="B73" s="269"/>
      <c r="C73" s="20"/>
      <c r="D73" s="21"/>
      <c r="E73" s="200"/>
    </row>
    <row r="74" spans="1:5" ht="12.75" customHeight="1" x14ac:dyDescent="0.25">
      <c r="A74" s="29" t="s">
        <v>58</v>
      </c>
      <c r="B74" s="13"/>
      <c r="C74" s="179" t="s">
        <v>19</v>
      </c>
      <c r="D74" s="14">
        <v>60</v>
      </c>
      <c r="E74" s="198">
        <f t="shared" ref="E74:E86" si="5">B74*D74</f>
        <v>0</v>
      </c>
    </row>
    <row r="75" spans="1:5" x14ac:dyDescent="0.25">
      <c r="A75" s="30" t="s">
        <v>59</v>
      </c>
      <c r="B75" s="17"/>
      <c r="C75" s="16" t="s">
        <v>19</v>
      </c>
      <c r="D75" s="18">
        <v>62.5</v>
      </c>
      <c r="E75" s="198">
        <f t="shared" si="5"/>
        <v>0</v>
      </c>
    </row>
    <row r="76" spans="1:5" ht="12.75" customHeight="1" x14ac:dyDescent="0.25">
      <c r="A76" s="30" t="s">
        <v>60</v>
      </c>
      <c r="B76" s="17"/>
      <c r="C76" s="16" t="s">
        <v>19</v>
      </c>
      <c r="D76" s="18">
        <v>73.5</v>
      </c>
      <c r="E76" s="198">
        <f t="shared" si="5"/>
        <v>0</v>
      </c>
    </row>
    <row r="77" spans="1:5" ht="12.75" customHeight="1" x14ac:dyDescent="0.25">
      <c r="A77" s="30" t="s">
        <v>61</v>
      </c>
      <c r="B77" s="17"/>
      <c r="C77" s="16" t="s">
        <v>19</v>
      </c>
      <c r="D77" s="18">
        <v>83</v>
      </c>
      <c r="E77" s="198">
        <f t="shared" si="5"/>
        <v>0</v>
      </c>
    </row>
    <row r="78" spans="1:5" ht="12.75" customHeight="1" x14ac:dyDescent="0.25">
      <c r="A78" s="30" t="s">
        <v>62</v>
      </c>
      <c r="B78" s="17"/>
      <c r="C78" s="16" t="s">
        <v>19</v>
      </c>
      <c r="D78" s="18">
        <v>110</v>
      </c>
      <c r="E78" s="198">
        <f t="shared" si="5"/>
        <v>0</v>
      </c>
    </row>
    <row r="79" spans="1:5" ht="12.75" customHeight="1" x14ac:dyDescent="0.25">
      <c r="A79" s="30" t="s">
        <v>63</v>
      </c>
      <c r="B79" s="17"/>
      <c r="C79" s="16" t="s">
        <v>19</v>
      </c>
      <c r="D79" s="18">
        <v>121</v>
      </c>
      <c r="E79" s="198">
        <f t="shared" si="5"/>
        <v>0</v>
      </c>
    </row>
    <row r="80" spans="1:5" ht="12.75" customHeight="1" x14ac:dyDescent="0.25">
      <c r="A80" s="30" t="s">
        <v>64</v>
      </c>
      <c r="B80" s="17"/>
      <c r="C80" s="16" t="s">
        <v>19</v>
      </c>
      <c r="D80" s="18">
        <v>131.5</v>
      </c>
      <c r="E80" s="198">
        <f t="shared" si="5"/>
        <v>0</v>
      </c>
    </row>
    <row r="81" spans="1:5" ht="12.75" customHeight="1" x14ac:dyDescent="0.25">
      <c r="A81" s="30" t="s">
        <v>65</v>
      </c>
      <c r="B81" s="17"/>
      <c r="C81" s="16" t="s">
        <v>19</v>
      </c>
      <c r="D81" s="18">
        <v>141.5</v>
      </c>
      <c r="E81" s="198">
        <f t="shared" si="5"/>
        <v>0</v>
      </c>
    </row>
    <row r="82" spans="1:5" ht="12.75" customHeight="1" x14ac:dyDescent="0.25">
      <c r="A82" s="30" t="s">
        <v>66</v>
      </c>
      <c r="B82" s="17"/>
      <c r="C82" s="16" t="s">
        <v>19</v>
      </c>
      <c r="D82" s="18">
        <v>169.5</v>
      </c>
      <c r="E82" s="198">
        <f t="shared" si="5"/>
        <v>0</v>
      </c>
    </row>
    <row r="83" spans="1:5" ht="12.75" customHeight="1" x14ac:dyDescent="0.25">
      <c r="A83" s="29" t="s">
        <v>67</v>
      </c>
      <c r="B83" s="13"/>
      <c r="C83" s="179" t="s">
        <v>19</v>
      </c>
      <c r="D83" s="14">
        <v>198.5</v>
      </c>
      <c r="E83" s="198">
        <f t="shared" si="5"/>
        <v>0</v>
      </c>
    </row>
    <row r="84" spans="1:5" ht="12.75" customHeight="1" x14ac:dyDescent="0.25">
      <c r="A84" s="29" t="s">
        <v>68</v>
      </c>
      <c r="B84" s="13"/>
      <c r="C84" s="179" t="s">
        <v>19</v>
      </c>
      <c r="D84" s="14">
        <v>226</v>
      </c>
      <c r="E84" s="198">
        <f t="shared" si="5"/>
        <v>0</v>
      </c>
    </row>
    <row r="85" spans="1:5" ht="12.75" customHeight="1" x14ac:dyDescent="0.25">
      <c r="A85" s="29" t="s">
        <v>69</v>
      </c>
      <c r="B85" s="13"/>
      <c r="C85" s="179" t="s">
        <v>19</v>
      </c>
      <c r="D85" s="14">
        <v>251.5</v>
      </c>
      <c r="E85" s="198">
        <f t="shared" si="5"/>
        <v>0</v>
      </c>
    </row>
    <row r="86" spans="1:5" ht="12.75" customHeight="1" thickBot="1" x14ac:dyDescent="0.3">
      <c r="A86" s="32" t="s">
        <v>70</v>
      </c>
      <c r="B86" s="33"/>
      <c r="C86" s="34" t="s">
        <v>19</v>
      </c>
      <c r="D86" s="35">
        <v>352.5</v>
      </c>
      <c r="E86" s="202">
        <f t="shared" si="5"/>
        <v>0</v>
      </c>
    </row>
    <row r="87" spans="1:5" ht="12.75" customHeight="1" thickTop="1" x14ac:dyDescent="0.25">
      <c r="A87" s="266" t="s">
        <v>72</v>
      </c>
      <c r="B87" s="267"/>
      <c r="C87" s="9"/>
      <c r="D87" s="10"/>
      <c r="E87" s="203"/>
    </row>
    <row r="88" spans="1:5" ht="12.75" customHeight="1" x14ac:dyDescent="0.25">
      <c r="A88" s="29" t="s">
        <v>58</v>
      </c>
      <c r="B88" s="13"/>
      <c r="C88" s="179" t="s">
        <v>19</v>
      </c>
      <c r="D88" s="14">
        <v>82.5</v>
      </c>
      <c r="E88" s="198">
        <f t="shared" ref="E88:E100" si="6">B88*D88</f>
        <v>0</v>
      </c>
    </row>
    <row r="89" spans="1:5" ht="12.75" customHeight="1" x14ac:dyDescent="0.25">
      <c r="A89" s="30" t="s">
        <v>59</v>
      </c>
      <c r="B89" s="17"/>
      <c r="C89" s="16" t="s">
        <v>19</v>
      </c>
      <c r="D89" s="18">
        <v>85</v>
      </c>
      <c r="E89" s="198">
        <f t="shared" si="6"/>
        <v>0</v>
      </c>
    </row>
    <row r="90" spans="1:5" ht="12.75" customHeight="1" x14ac:dyDescent="0.25">
      <c r="A90" s="30" t="s">
        <v>60</v>
      </c>
      <c r="B90" s="17"/>
      <c r="C90" s="16" t="s">
        <v>19</v>
      </c>
      <c r="D90" s="18">
        <v>96</v>
      </c>
      <c r="E90" s="198">
        <f t="shared" si="6"/>
        <v>0</v>
      </c>
    </row>
    <row r="91" spans="1:5" ht="12.75" customHeight="1" x14ac:dyDescent="0.25">
      <c r="A91" s="30" t="s">
        <v>61</v>
      </c>
      <c r="B91" s="17"/>
      <c r="C91" s="16" t="s">
        <v>19</v>
      </c>
      <c r="D91" s="18">
        <v>105.5</v>
      </c>
      <c r="E91" s="198">
        <f t="shared" si="6"/>
        <v>0</v>
      </c>
    </row>
    <row r="92" spans="1:5" ht="12.75" customHeight="1" x14ac:dyDescent="0.25">
      <c r="A92" s="30" t="s">
        <v>62</v>
      </c>
      <c r="B92" s="17"/>
      <c r="C92" s="16" t="s">
        <v>19</v>
      </c>
      <c r="D92" s="18">
        <v>132.5</v>
      </c>
      <c r="E92" s="198">
        <f t="shared" si="6"/>
        <v>0</v>
      </c>
    </row>
    <row r="93" spans="1:5" ht="12.75" customHeight="1" x14ac:dyDescent="0.25">
      <c r="A93" s="30" t="s">
        <v>63</v>
      </c>
      <c r="B93" s="17"/>
      <c r="C93" s="16" t="s">
        <v>19</v>
      </c>
      <c r="D93" s="18">
        <v>143.5</v>
      </c>
      <c r="E93" s="198">
        <f t="shared" si="6"/>
        <v>0</v>
      </c>
    </row>
    <row r="94" spans="1:5" ht="12.75" customHeight="1" x14ac:dyDescent="0.25">
      <c r="A94" s="30" t="s">
        <v>64</v>
      </c>
      <c r="B94" s="17"/>
      <c r="C94" s="16" t="s">
        <v>19</v>
      </c>
      <c r="D94" s="18">
        <v>156</v>
      </c>
      <c r="E94" s="198">
        <f t="shared" si="6"/>
        <v>0</v>
      </c>
    </row>
    <row r="95" spans="1:5" ht="12.75" customHeight="1" x14ac:dyDescent="0.25">
      <c r="A95" s="30" t="s">
        <v>65</v>
      </c>
      <c r="B95" s="17"/>
      <c r="C95" s="16" t="s">
        <v>19</v>
      </c>
      <c r="D95" s="18">
        <v>164</v>
      </c>
      <c r="E95" s="198">
        <f t="shared" si="6"/>
        <v>0</v>
      </c>
    </row>
    <row r="96" spans="1:5" ht="12.75" customHeight="1" x14ac:dyDescent="0.25">
      <c r="A96" s="30" t="s">
        <v>66</v>
      </c>
      <c r="B96" s="17"/>
      <c r="C96" s="16" t="s">
        <v>19</v>
      </c>
      <c r="D96" s="18">
        <v>192</v>
      </c>
      <c r="E96" s="198">
        <f t="shared" si="6"/>
        <v>0</v>
      </c>
    </row>
    <row r="97" spans="1:7" ht="12.75" customHeight="1" x14ac:dyDescent="0.25">
      <c r="A97" s="29" t="s">
        <v>67</v>
      </c>
      <c r="B97" s="17"/>
      <c r="C97" s="179" t="s">
        <v>19</v>
      </c>
      <c r="D97" s="14">
        <v>221</v>
      </c>
      <c r="E97" s="198">
        <f t="shared" si="6"/>
        <v>0</v>
      </c>
    </row>
    <row r="98" spans="1:7" ht="12.75" customHeight="1" x14ac:dyDescent="0.25">
      <c r="A98" s="29" t="s">
        <v>68</v>
      </c>
      <c r="B98" s="17"/>
      <c r="C98" s="179" t="s">
        <v>19</v>
      </c>
      <c r="D98" s="14">
        <v>248.5</v>
      </c>
      <c r="E98" s="198">
        <f t="shared" si="6"/>
        <v>0</v>
      </c>
    </row>
    <row r="99" spans="1:7" ht="12.75" customHeight="1" x14ac:dyDescent="0.25">
      <c r="A99" s="29" t="s">
        <v>69</v>
      </c>
      <c r="B99" s="17"/>
      <c r="C99" s="179" t="s">
        <v>19</v>
      </c>
      <c r="D99" s="14">
        <v>274</v>
      </c>
      <c r="E99" s="198">
        <f t="shared" si="6"/>
        <v>0</v>
      </c>
    </row>
    <row r="100" spans="1:7" ht="12.75" customHeight="1" thickBot="1" x14ac:dyDescent="0.3">
      <c r="A100" s="30" t="s">
        <v>70</v>
      </c>
      <c r="B100" s="17"/>
      <c r="C100" s="16" t="s">
        <v>19</v>
      </c>
      <c r="D100" s="18">
        <v>375</v>
      </c>
      <c r="E100" s="199">
        <f t="shared" si="6"/>
        <v>0</v>
      </c>
    </row>
    <row r="101" spans="1:7" ht="12.75" customHeight="1" thickTop="1" x14ac:dyDescent="0.25">
      <c r="A101" s="36" t="s">
        <v>73</v>
      </c>
      <c r="B101" s="37"/>
      <c r="C101" s="38"/>
      <c r="D101" s="38"/>
      <c r="E101" s="201">
        <f>SUM(E60:E100)</f>
        <v>0</v>
      </c>
    </row>
    <row r="102" spans="1:7" ht="12.75" customHeight="1" x14ac:dyDescent="0.25">
      <c r="A102" s="1" t="s">
        <v>0</v>
      </c>
      <c r="B102" s="270">
        <f t="shared" ref="B102:B107" si="7">B1</f>
        <v>0</v>
      </c>
      <c r="C102" s="271"/>
      <c r="D102" s="271"/>
      <c r="E102" s="272"/>
    </row>
    <row r="103" spans="1:7" ht="12.75" customHeight="1" x14ac:dyDescent="0.25">
      <c r="A103" s="1" t="s">
        <v>1</v>
      </c>
      <c r="B103" s="270">
        <f t="shared" si="7"/>
        <v>0</v>
      </c>
      <c r="C103" s="271"/>
      <c r="D103" s="271"/>
      <c r="E103" s="272"/>
    </row>
    <row r="104" spans="1:7" ht="12.75" customHeight="1" x14ac:dyDescent="0.25">
      <c r="A104" s="1" t="s">
        <v>2</v>
      </c>
      <c r="B104" s="270">
        <f t="shared" si="7"/>
        <v>0</v>
      </c>
      <c r="C104" s="271"/>
      <c r="D104" s="271"/>
      <c r="E104" s="272"/>
    </row>
    <row r="105" spans="1:7" ht="12.75" customHeight="1" x14ac:dyDescent="0.25">
      <c r="A105" s="3"/>
      <c r="B105" s="270">
        <f t="shared" si="7"/>
        <v>0</v>
      </c>
      <c r="C105" s="271"/>
      <c r="D105" s="271"/>
      <c r="E105" s="272"/>
    </row>
    <row r="106" spans="1:7" ht="12.75" customHeight="1" x14ac:dyDescent="0.25">
      <c r="A106" s="3"/>
      <c r="B106" s="270">
        <f t="shared" si="7"/>
        <v>0</v>
      </c>
      <c r="C106" s="271"/>
      <c r="D106" s="271"/>
      <c r="E106" s="272"/>
    </row>
    <row r="107" spans="1:7" ht="12.75" customHeight="1" x14ac:dyDescent="0.25">
      <c r="A107" s="3"/>
      <c r="B107" s="270">
        <f t="shared" si="7"/>
        <v>0</v>
      </c>
      <c r="C107" s="271"/>
      <c r="D107" s="271"/>
      <c r="E107" s="272"/>
    </row>
    <row r="108" spans="1:7" ht="12.75" customHeight="1" x14ac:dyDescent="0.25">
      <c r="A108" s="4"/>
      <c r="B108" s="5"/>
      <c r="C108" s="5"/>
      <c r="D108" s="5"/>
      <c r="E108" s="6"/>
    </row>
    <row r="109" spans="1:7" ht="12.75" customHeight="1" thickBot="1" x14ac:dyDescent="0.3">
      <c r="A109" s="7" t="s">
        <v>3</v>
      </c>
      <c r="B109" s="7" t="s">
        <v>4</v>
      </c>
      <c r="C109" s="7" t="s">
        <v>5</v>
      </c>
      <c r="D109" s="8" t="s">
        <v>6</v>
      </c>
      <c r="E109" s="7" t="s">
        <v>7</v>
      </c>
    </row>
    <row r="110" spans="1:7" ht="12.75" customHeight="1" thickTop="1" x14ac:dyDescent="0.25">
      <c r="A110" s="268" t="s">
        <v>74</v>
      </c>
      <c r="B110" s="275"/>
      <c r="C110" s="269"/>
      <c r="D110" s="21"/>
      <c r="E110" s="22"/>
    </row>
    <row r="111" spans="1:7" ht="12.75" customHeight="1" x14ac:dyDescent="0.25">
      <c r="A111" s="30" t="s">
        <v>52</v>
      </c>
      <c r="B111" s="17"/>
      <c r="C111" s="16" t="s">
        <v>19</v>
      </c>
      <c r="D111" s="18">
        <v>15</v>
      </c>
      <c r="E111" s="198">
        <f>B111*D111</f>
        <v>0</v>
      </c>
    </row>
    <row r="112" spans="1:7" ht="12.75" customHeight="1" x14ac:dyDescent="0.25">
      <c r="A112" s="30" t="s">
        <v>53</v>
      </c>
      <c r="B112" s="17"/>
      <c r="C112" s="16" t="s">
        <v>19</v>
      </c>
      <c r="D112" s="18">
        <v>25</v>
      </c>
      <c r="E112" s="198">
        <f>B112*D112</f>
        <v>0</v>
      </c>
      <c r="F112" s="39"/>
      <c r="G112" s="40"/>
    </row>
    <row r="113" spans="1:5" ht="12.75" customHeight="1" x14ac:dyDescent="0.25">
      <c r="A113" s="30" t="s">
        <v>54</v>
      </c>
      <c r="B113" s="17"/>
      <c r="C113" s="16" t="s">
        <v>19</v>
      </c>
      <c r="D113" s="18">
        <v>38</v>
      </c>
      <c r="E113" s="198">
        <f>B113*D113</f>
        <v>0</v>
      </c>
    </row>
    <row r="114" spans="1:5" ht="12.75" customHeight="1" x14ac:dyDescent="0.25">
      <c r="A114" s="30" t="s">
        <v>75</v>
      </c>
      <c r="B114" s="17"/>
      <c r="C114" s="16" t="s">
        <v>19</v>
      </c>
      <c r="D114" s="18">
        <v>51</v>
      </c>
      <c r="E114" s="198">
        <f>B114*D114</f>
        <v>0</v>
      </c>
    </row>
    <row r="115" spans="1:5" ht="12.75" customHeight="1" x14ac:dyDescent="0.25">
      <c r="A115" s="30" t="s">
        <v>76</v>
      </c>
      <c r="B115" s="17"/>
      <c r="C115" s="16" t="s">
        <v>19</v>
      </c>
      <c r="D115" s="18">
        <v>65</v>
      </c>
      <c r="E115" s="199">
        <f>B115*D115</f>
        <v>0</v>
      </c>
    </row>
    <row r="116" spans="1:5" ht="12.75" customHeight="1" x14ac:dyDescent="0.25">
      <c r="A116" s="273" t="s">
        <v>77</v>
      </c>
      <c r="B116" s="274"/>
      <c r="C116" s="16"/>
      <c r="D116" s="18"/>
      <c r="E116" s="198"/>
    </row>
    <row r="117" spans="1:5" ht="12.75" customHeight="1" x14ac:dyDescent="0.25">
      <c r="A117" s="30" t="s">
        <v>58</v>
      </c>
      <c r="B117" s="17"/>
      <c r="C117" s="16" t="s">
        <v>19</v>
      </c>
      <c r="D117" s="18">
        <v>60</v>
      </c>
      <c r="E117" s="198">
        <f>B117*D117</f>
        <v>0</v>
      </c>
    </row>
    <row r="118" spans="1:5" ht="12.75" customHeight="1" x14ac:dyDescent="0.25">
      <c r="A118" s="30" t="s">
        <v>59</v>
      </c>
      <c r="B118" s="17"/>
      <c r="C118" s="16" t="s">
        <v>19</v>
      </c>
      <c r="D118" s="18">
        <v>63.75</v>
      </c>
      <c r="E118" s="198">
        <f>B118*D118</f>
        <v>0</v>
      </c>
    </row>
    <row r="119" spans="1:5" ht="12.75" customHeight="1" x14ac:dyDescent="0.25">
      <c r="A119" s="30" t="s">
        <v>61</v>
      </c>
      <c r="B119" s="17"/>
      <c r="C119" s="16" t="s">
        <v>19</v>
      </c>
      <c r="D119" s="18">
        <v>75</v>
      </c>
      <c r="E119" s="198">
        <f>B119*D119</f>
        <v>0</v>
      </c>
    </row>
    <row r="120" spans="1:5" ht="12.75" customHeight="1" x14ac:dyDescent="0.25">
      <c r="A120" s="30" t="s">
        <v>63</v>
      </c>
      <c r="B120" s="17"/>
      <c r="C120" s="16" t="s">
        <v>19</v>
      </c>
      <c r="D120" s="18">
        <v>93</v>
      </c>
      <c r="E120" s="198">
        <f>B120*D120</f>
        <v>0</v>
      </c>
    </row>
    <row r="121" spans="1:5" ht="12.75" customHeight="1" thickBot="1" x14ac:dyDescent="0.3">
      <c r="A121" s="30" t="s">
        <v>65</v>
      </c>
      <c r="B121" s="17"/>
      <c r="C121" s="16" t="s">
        <v>19</v>
      </c>
      <c r="D121" s="18">
        <v>126</v>
      </c>
      <c r="E121" s="199">
        <f>B121*D121</f>
        <v>0</v>
      </c>
    </row>
    <row r="122" spans="1:5" ht="12.75" customHeight="1" thickTop="1" x14ac:dyDescent="0.25">
      <c r="A122" s="268" t="s">
        <v>78</v>
      </c>
      <c r="B122" s="275"/>
      <c r="C122" s="269"/>
      <c r="D122" s="21"/>
      <c r="E122" s="200"/>
    </row>
    <row r="123" spans="1:5" ht="12.75" customHeight="1" x14ac:dyDescent="0.25">
      <c r="A123" s="29" t="s">
        <v>58</v>
      </c>
      <c r="B123" s="13"/>
      <c r="C123" s="179" t="s">
        <v>19</v>
      </c>
      <c r="D123" s="14">
        <v>35.5</v>
      </c>
      <c r="E123" s="198">
        <f t="shared" ref="E123:E131" si="8">B123*D123</f>
        <v>0</v>
      </c>
    </row>
    <row r="124" spans="1:5" ht="12.75" customHeight="1" x14ac:dyDescent="0.25">
      <c r="A124" s="30" t="s">
        <v>59</v>
      </c>
      <c r="B124" s="13"/>
      <c r="C124" s="16" t="s">
        <v>19</v>
      </c>
      <c r="D124" s="18">
        <v>37</v>
      </c>
      <c r="E124" s="198">
        <f t="shared" si="8"/>
        <v>0</v>
      </c>
    </row>
    <row r="125" spans="1:5" ht="12.75" customHeight="1" x14ac:dyDescent="0.25">
      <c r="A125" s="29" t="s">
        <v>79</v>
      </c>
      <c r="B125" s="13"/>
      <c r="C125" s="179" t="s">
        <v>19</v>
      </c>
      <c r="D125" s="14">
        <v>37</v>
      </c>
      <c r="E125" s="198">
        <f t="shared" si="8"/>
        <v>0</v>
      </c>
    </row>
    <row r="126" spans="1:5" ht="12.75" customHeight="1" x14ac:dyDescent="0.25">
      <c r="A126" s="41" t="s">
        <v>80</v>
      </c>
      <c r="B126" s="13"/>
      <c r="C126" s="42" t="s">
        <v>19</v>
      </c>
      <c r="D126" s="14">
        <v>47</v>
      </c>
      <c r="E126" s="198">
        <f t="shared" si="8"/>
        <v>0</v>
      </c>
    </row>
    <row r="127" spans="1:5" ht="12.75" customHeight="1" x14ac:dyDescent="0.25">
      <c r="A127" s="43"/>
      <c r="B127" s="44"/>
      <c r="C127" s="45"/>
      <c r="D127" s="46"/>
      <c r="E127" s="198">
        <f t="shared" si="8"/>
        <v>0</v>
      </c>
    </row>
    <row r="128" spans="1:5" ht="12.75" customHeight="1" x14ac:dyDescent="0.25">
      <c r="A128" s="47"/>
      <c r="B128" s="13"/>
      <c r="C128" s="48"/>
      <c r="D128" s="49"/>
      <c r="E128" s="198">
        <f t="shared" si="8"/>
        <v>0</v>
      </c>
    </row>
    <row r="129" spans="1:5" ht="12.75" customHeight="1" x14ac:dyDescent="0.25">
      <c r="A129" s="47"/>
      <c r="B129" s="13"/>
      <c r="C129" s="48"/>
      <c r="D129" s="49"/>
      <c r="E129" s="198">
        <f t="shared" si="8"/>
        <v>0</v>
      </c>
    </row>
    <row r="130" spans="1:5" ht="12.75" customHeight="1" x14ac:dyDescent="0.25">
      <c r="A130" s="47"/>
      <c r="B130" s="13"/>
      <c r="C130" s="48"/>
      <c r="D130" s="49"/>
      <c r="E130" s="198">
        <f t="shared" si="8"/>
        <v>0</v>
      </c>
    </row>
    <row r="131" spans="1:5" ht="15" customHeight="1" thickBot="1" x14ac:dyDescent="0.3">
      <c r="A131" s="47"/>
      <c r="B131" s="17"/>
      <c r="C131" s="48"/>
      <c r="D131" s="49"/>
      <c r="E131" s="198">
        <f t="shared" si="8"/>
        <v>0</v>
      </c>
    </row>
    <row r="132" spans="1:5" ht="26.25" customHeight="1" thickTop="1" x14ac:dyDescent="0.25">
      <c r="A132" s="276" t="s">
        <v>203</v>
      </c>
      <c r="B132" s="277"/>
      <c r="C132" s="278"/>
      <c r="D132" s="50"/>
      <c r="E132" s="204"/>
    </row>
    <row r="133" spans="1:5" x14ac:dyDescent="0.25">
      <c r="A133" s="16" t="s">
        <v>204</v>
      </c>
      <c r="B133" s="17"/>
      <c r="C133" s="16" t="s">
        <v>15</v>
      </c>
      <c r="D133" s="18">
        <v>3100</v>
      </c>
      <c r="E133" s="205"/>
    </row>
    <row r="134" spans="1:5" x14ac:dyDescent="0.25">
      <c r="A134" s="16" t="s">
        <v>205</v>
      </c>
      <c r="B134" s="17"/>
      <c r="C134" s="16" t="s">
        <v>15</v>
      </c>
      <c r="D134" s="18">
        <v>4150</v>
      </c>
      <c r="E134" s="205"/>
    </row>
    <row r="135" spans="1:5" x14ac:dyDescent="0.25">
      <c r="A135" s="16" t="s">
        <v>206</v>
      </c>
      <c r="B135" s="17"/>
      <c r="C135" s="16" t="s">
        <v>15</v>
      </c>
      <c r="D135" s="18">
        <v>5200</v>
      </c>
      <c r="E135" s="205"/>
    </row>
    <row r="136" spans="1:5" x14ac:dyDescent="0.25">
      <c r="A136" s="16" t="s">
        <v>207</v>
      </c>
      <c r="B136" s="17"/>
      <c r="C136" s="16" t="s">
        <v>15</v>
      </c>
      <c r="D136" s="18">
        <v>5500</v>
      </c>
      <c r="E136" s="205"/>
    </row>
    <row r="137" spans="1:5" x14ac:dyDescent="0.25">
      <c r="A137" s="16" t="s">
        <v>81</v>
      </c>
      <c r="B137" s="17"/>
      <c r="C137" s="16" t="s">
        <v>15</v>
      </c>
      <c r="D137" s="18">
        <v>3500</v>
      </c>
      <c r="E137" s="205"/>
    </row>
    <row r="138" spans="1:5" x14ac:dyDescent="0.25">
      <c r="A138" s="16" t="s">
        <v>82</v>
      </c>
      <c r="B138" s="17"/>
      <c r="C138" s="16" t="s">
        <v>15</v>
      </c>
      <c r="D138" s="18">
        <v>3000</v>
      </c>
      <c r="E138" s="205"/>
    </row>
    <row r="139" spans="1:5" x14ac:dyDescent="0.25">
      <c r="A139" s="16" t="s">
        <v>83</v>
      </c>
      <c r="B139" s="17"/>
      <c r="C139" s="16" t="s">
        <v>15</v>
      </c>
      <c r="D139" s="18">
        <v>3500</v>
      </c>
      <c r="E139" s="205"/>
    </row>
    <row r="140" spans="1:5" s="51" customFormat="1" ht="12.75" customHeight="1" x14ac:dyDescent="0.25">
      <c r="A140" s="16" t="s">
        <v>84</v>
      </c>
      <c r="B140" s="17"/>
      <c r="C140" s="16" t="s">
        <v>15</v>
      </c>
      <c r="D140" s="18">
        <v>4625</v>
      </c>
      <c r="E140" s="205"/>
    </row>
    <row r="141" spans="1:5" ht="12.75" customHeight="1" x14ac:dyDescent="0.25">
      <c r="A141" s="16" t="s">
        <v>85</v>
      </c>
      <c r="B141" s="17"/>
      <c r="C141" s="16" t="s">
        <v>15</v>
      </c>
      <c r="D141" s="18">
        <v>5000</v>
      </c>
      <c r="E141" s="205"/>
    </row>
    <row r="142" spans="1:5" ht="12.75" customHeight="1" x14ac:dyDescent="0.25">
      <c r="A142" s="16" t="s">
        <v>86</v>
      </c>
      <c r="B142" s="17"/>
      <c r="C142" s="16" t="s">
        <v>15</v>
      </c>
      <c r="D142" s="18">
        <v>3000</v>
      </c>
      <c r="E142" s="205"/>
    </row>
    <row r="143" spans="1:5" ht="12.75" customHeight="1" x14ac:dyDescent="0.25">
      <c r="A143" s="16" t="s">
        <v>87</v>
      </c>
      <c r="B143" s="17"/>
      <c r="C143" s="16" t="s">
        <v>15</v>
      </c>
      <c r="D143" s="18">
        <v>8000</v>
      </c>
      <c r="E143" s="205"/>
    </row>
    <row r="144" spans="1:5" ht="12.75" customHeight="1" x14ac:dyDescent="0.25">
      <c r="A144" s="16" t="s">
        <v>88</v>
      </c>
      <c r="B144" s="17"/>
      <c r="C144" s="16" t="s">
        <v>15</v>
      </c>
      <c r="D144" s="18">
        <v>8000</v>
      </c>
      <c r="E144" s="205"/>
    </row>
    <row r="145" spans="1:7" ht="12.75" customHeight="1" thickBot="1" x14ac:dyDescent="0.3">
      <c r="A145" s="16" t="s">
        <v>89</v>
      </c>
      <c r="B145" s="17"/>
      <c r="C145" s="16" t="s">
        <v>15</v>
      </c>
      <c r="D145" s="18">
        <v>4150</v>
      </c>
      <c r="E145" s="206"/>
    </row>
    <row r="146" spans="1:7" ht="12.75" customHeight="1" thickTop="1" x14ac:dyDescent="0.25">
      <c r="A146" s="268" t="s">
        <v>90</v>
      </c>
      <c r="B146" s="269"/>
      <c r="C146" s="20"/>
      <c r="D146" s="21"/>
      <c r="E146" s="200"/>
    </row>
    <row r="147" spans="1:7" ht="12.75" customHeight="1" x14ac:dyDescent="0.25">
      <c r="A147" s="30" t="s">
        <v>58</v>
      </c>
      <c r="B147" s="17"/>
      <c r="C147" s="16" t="s">
        <v>15</v>
      </c>
      <c r="D147" s="18">
        <v>800</v>
      </c>
      <c r="E147" s="198">
        <f>B147*D147</f>
        <v>0</v>
      </c>
    </row>
    <row r="148" spans="1:7" ht="12.75" customHeight="1" x14ac:dyDescent="0.25">
      <c r="A148" s="30" t="s">
        <v>59</v>
      </c>
      <c r="B148" s="17"/>
      <c r="C148" s="16" t="s">
        <v>15</v>
      </c>
      <c r="D148" s="18">
        <v>1000</v>
      </c>
      <c r="E148" s="198">
        <f>B148*D148</f>
        <v>0</v>
      </c>
      <c r="F148" s="39"/>
      <c r="G148" s="40"/>
    </row>
    <row r="149" spans="1:7" ht="12.75" customHeight="1" x14ac:dyDescent="0.25">
      <c r="A149" s="30" t="s">
        <v>60</v>
      </c>
      <c r="B149" s="17"/>
      <c r="C149" s="16" t="s">
        <v>15</v>
      </c>
      <c r="D149" s="18">
        <v>1100</v>
      </c>
      <c r="E149" s="198">
        <f>B149*D149</f>
        <v>0</v>
      </c>
      <c r="F149" s="39"/>
      <c r="G149" s="40"/>
    </row>
    <row r="150" spans="1:7" ht="12.75" customHeight="1" thickBot="1" x14ac:dyDescent="0.3">
      <c r="A150" s="30" t="s">
        <v>61</v>
      </c>
      <c r="B150" s="17"/>
      <c r="C150" s="16" t="s">
        <v>15</v>
      </c>
      <c r="D150" s="18">
        <v>1200</v>
      </c>
      <c r="E150" s="199">
        <f>B150*D150</f>
        <v>0</v>
      </c>
      <c r="F150" s="39"/>
      <c r="G150" s="40"/>
    </row>
    <row r="151" spans="1:7" ht="12.75" customHeight="1" x14ac:dyDescent="0.25">
      <c r="A151" s="52" t="s">
        <v>91</v>
      </c>
      <c r="B151" s="53"/>
      <c r="C151" s="52"/>
      <c r="D151" s="52"/>
      <c r="E151" s="207">
        <f>SUM(E111:E150)</f>
        <v>0</v>
      </c>
      <c r="F151" s="39"/>
      <c r="G151" s="40"/>
    </row>
    <row r="152" spans="1:7" ht="12.75" customHeight="1" x14ac:dyDescent="0.25">
      <c r="A152" s="1" t="s">
        <v>0</v>
      </c>
      <c r="B152" s="270">
        <f t="shared" ref="B152:B157" si="9">B1</f>
        <v>0</v>
      </c>
      <c r="C152" s="271"/>
      <c r="D152" s="271"/>
      <c r="E152" s="272"/>
    </row>
    <row r="153" spans="1:7" ht="12.75" customHeight="1" x14ac:dyDescent="0.25">
      <c r="A153" s="1" t="s">
        <v>1</v>
      </c>
      <c r="B153" s="270">
        <f t="shared" si="9"/>
        <v>0</v>
      </c>
      <c r="C153" s="271"/>
      <c r="D153" s="271"/>
      <c r="E153" s="272"/>
    </row>
    <row r="154" spans="1:7" ht="12.75" customHeight="1" x14ac:dyDescent="0.25">
      <c r="A154" s="1" t="s">
        <v>2</v>
      </c>
      <c r="B154" s="270">
        <f t="shared" si="9"/>
        <v>0</v>
      </c>
      <c r="C154" s="271"/>
      <c r="D154" s="271"/>
      <c r="E154" s="272"/>
    </row>
    <row r="155" spans="1:7" ht="12.75" customHeight="1" x14ac:dyDescent="0.25">
      <c r="A155" s="3"/>
      <c r="B155" s="270">
        <f t="shared" si="9"/>
        <v>0</v>
      </c>
      <c r="C155" s="271"/>
      <c r="D155" s="271"/>
      <c r="E155" s="272"/>
    </row>
    <row r="156" spans="1:7" ht="12.75" customHeight="1" x14ac:dyDescent="0.25">
      <c r="A156" s="3"/>
      <c r="B156" s="270">
        <f t="shared" si="9"/>
        <v>0</v>
      </c>
      <c r="C156" s="271"/>
      <c r="D156" s="271"/>
      <c r="E156" s="272"/>
    </row>
    <row r="157" spans="1:7" ht="12.75" customHeight="1" x14ac:dyDescent="0.25">
      <c r="A157" s="3"/>
      <c r="B157" s="270">
        <f t="shared" si="9"/>
        <v>0</v>
      </c>
      <c r="C157" s="271"/>
      <c r="D157" s="271"/>
      <c r="E157" s="272"/>
    </row>
    <row r="158" spans="1:7" ht="12.75" customHeight="1" x14ac:dyDescent="0.25">
      <c r="A158" s="4"/>
      <c r="B158" s="5"/>
      <c r="C158" s="5"/>
      <c r="D158" s="5"/>
      <c r="E158" s="6"/>
    </row>
    <row r="159" spans="1:7" ht="12.75" customHeight="1" thickBot="1" x14ac:dyDescent="0.3">
      <c r="A159" s="7" t="s">
        <v>3</v>
      </c>
      <c r="B159" s="7" t="s">
        <v>4</v>
      </c>
      <c r="C159" s="7" t="s">
        <v>5</v>
      </c>
      <c r="D159" s="8" t="s">
        <v>6</v>
      </c>
      <c r="E159" s="7" t="s">
        <v>7</v>
      </c>
    </row>
    <row r="160" spans="1:7" ht="12.75" customHeight="1" thickTop="1" x14ac:dyDescent="0.25">
      <c r="A160" s="273" t="s">
        <v>92</v>
      </c>
      <c r="B160" s="274"/>
      <c r="C160" s="16"/>
      <c r="D160" s="18"/>
      <c r="E160" s="178"/>
    </row>
    <row r="161" spans="1:7" ht="12.75" customHeight="1" x14ac:dyDescent="0.25">
      <c r="A161" s="30" t="s">
        <v>58</v>
      </c>
      <c r="B161" s="17"/>
      <c r="C161" s="16" t="s">
        <v>15</v>
      </c>
      <c r="D161" s="18">
        <v>182</v>
      </c>
      <c r="E161" s="198">
        <f>B161*D161</f>
        <v>0</v>
      </c>
    </row>
    <row r="162" spans="1:7" ht="12.75" customHeight="1" x14ac:dyDescent="0.25">
      <c r="A162" s="30" t="s">
        <v>59</v>
      </c>
      <c r="B162" s="17"/>
      <c r="C162" s="16" t="s">
        <v>15</v>
      </c>
      <c r="D162" s="18">
        <v>218</v>
      </c>
      <c r="E162" s="198">
        <f>B162*D162</f>
        <v>0</v>
      </c>
    </row>
    <row r="163" spans="1:7" ht="12.75" customHeight="1" x14ac:dyDescent="0.25">
      <c r="A163" s="30" t="s">
        <v>93</v>
      </c>
      <c r="B163" s="17"/>
      <c r="C163" s="16" t="s">
        <v>15</v>
      </c>
      <c r="D163" s="18">
        <v>298</v>
      </c>
      <c r="E163" s="198">
        <f>B163*D163</f>
        <v>0</v>
      </c>
    </row>
    <row r="164" spans="1:7" ht="12.75" customHeight="1" x14ac:dyDescent="0.25">
      <c r="A164" s="30" t="s">
        <v>94</v>
      </c>
      <c r="B164" s="17"/>
      <c r="C164" s="16" t="s">
        <v>15</v>
      </c>
      <c r="D164" s="18">
        <v>360</v>
      </c>
      <c r="E164" s="198">
        <f>B164*D164</f>
        <v>0</v>
      </c>
    </row>
    <row r="165" spans="1:7" ht="12.75" customHeight="1" x14ac:dyDescent="0.25">
      <c r="A165" s="30" t="s">
        <v>60</v>
      </c>
      <c r="B165" s="17"/>
      <c r="C165" s="16" t="s">
        <v>15</v>
      </c>
      <c r="D165" s="18">
        <v>350</v>
      </c>
      <c r="E165" s="198">
        <f t="shared" ref="E165:E174" si="10">B165*D165</f>
        <v>0</v>
      </c>
    </row>
    <row r="166" spans="1:7" ht="12.75" customHeight="1" x14ac:dyDescent="0.25">
      <c r="A166" s="30" t="s">
        <v>61</v>
      </c>
      <c r="B166" s="17"/>
      <c r="C166" s="16" t="s">
        <v>15</v>
      </c>
      <c r="D166" s="18">
        <v>400</v>
      </c>
      <c r="E166" s="198">
        <f t="shared" si="10"/>
        <v>0</v>
      </c>
    </row>
    <row r="167" spans="1:7" ht="12.75" customHeight="1" x14ac:dyDescent="0.25">
      <c r="A167" s="30" t="s">
        <v>62</v>
      </c>
      <c r="B167" s="17"/>
      <c r="C167" s="16" t="s">
        <v>15</v>
      </c>
      <c r="D167" s="18">
        <v>450</v>
      </c>
      <c r="E167" s="198">
        <f t="shared" si="10"/>
        <v>0</v>
      </c>
      <c r="F167" s="39"/>
      <c r="G167" s="40"/>
    </row>
    <row r="168" spans="1:7" ht="12.75" customHeight="1" x14ac:dyDescent="0.25">
      <c r="A168" s="30" t="s">
        <v>63</v>
      </c>
      <c r="B168" s="17"/>
      <c r="C168" s="16" t="s">
        <v>15</v>
      </c>
      <c r="D168" s="18">
        <v>480</v>
      </c>
      <c r="E168" s="198">
        <f t="shared" si="10"/>
        <v>0</v>
      </c>
      <c r="F168" s="39"/>
      <c r="G168" s="40"/>
    </row>
    <row r="169" spans="1:7" ht="12.75" customHeight="1" x14ac:dyDescent="0.25">
      <c r="A169" s="30" t="s">
        <v>65</v>
      </c>
      <c r="B169" s="17"/>
      <c r="C169" s="16" t="s">
        <v>15</v>
      </c>
      <c r="D169" s="18">
        <v>605</v>
      </c>
      <c r="E169" s="198">
        <f t="shared" si="10"/>
        <v>0</v>
      </c>
      <c r="F169" s="39"/>
      <c r="G169" s="40"/>
    </row>
    <row r="170" spans="1:7" ht="12.75" customHeight="1" x14ac:dyDescent="0.25">
      <c r="A170" s="30" t="s">
        <v>66</v>
      </c>
      <c r="B170" s="17"/>
      <c r="C170" s="16" t="s">
        <v>15</v>
      </c>
      <c r="D170" s="18">
        <v>875</v>
      </c>
      <c r="E170" s="198">
        <f t="shared" si="10"/>
        <v>0</v>
      </c>
      <c r="F170" s="39"/>
      <c r="G170" s="40"/>
    </row>
    <row r="171" spans="1:7" ht="12.75" customHeight="1" x14ac:dyDescent="0.25">
      <c r="A171" s="47"/>
      <c r="B171" s="17"/>
      <c r="C171" s="16" t="s">
        <v>15</v>
      </c>
      <c r="D171" s="49"/>
      <c r="E171" s="198">
        <f t="shared" si="10"/>
        <v>0</v>
      </c>
      <c r="F171" s="39"/>
      <c r="G171" s="40"/>
    </row>
    <row r="172" spans="1:7" ht="12.75" customHeight="1" x14ac:dyDescent="0.25">
      <c r="A172" s="47"/>
      <c r="B172" s="17"/>
      <c r="C172" s="16" t="s">
        <v>15</v>
      </c>
      <c r="D172" s="49"/>
      <c r="E172" s="198">
        <f t="shared" si="10"/>
        <v>0</v>
      </c>
      <c r="F172" s="39"/>
      <c r="G172" s="40"/>
    </row>
    <row r="173" spans="1:7" ht="12.75" customHeight="1" x14ac:dyDescent="0.25">
      <c r="A173" s="47"/>
      <c r="B173" s="17"/>
      <c r="C173" s="16" t="s">
        <v>15</v>
      </c>
      <c r="D173" s="49"/>
      <c r="E173" s="198">
        <f t="shared" si="10"/>
        <v>0</v>
      </c>
      <c r="F173" s="39"/>
      <c r="G173" s="40"/>
    </row>
    <row r="174" spans="1:7" ht="12.75" customHeight="1" thickBot="1" x14ac:dyDescent="0.3">
      <c r="A174" s="47"/>
      <c r="B174" s="17"/>
      <c r="C174" s="16" t="s">
        <v>15</v>
      </c>
      <c r="D174" s="49"/>
      <c r="E174" s="199">
        <f t="shared" si="10"/>
        <v>0</v>
      </c>
      <c r="F174" s="39"/>
      <c r="G174" s="40"/>
    </row>
    <row r="175" spans="1:7" ht="12.75" customHeight="1" thickTop="1" x14ac:dyDescent="0.25">
      <c r="A175" s="268" t="s">
        <v>95</v>
      </c>
      <c r="B175" s="269"/>
      <c r="C175" s="20"/>
      <c r="D175" s="21"/>
      <c r="E175" s="200"/>
      <c r="F175" s="39"/>
      <c r="G175" s="40"/>
    </row>
    <row r="176" spans="1:7" ht="12.75" customHeight="1" x14ac:dyDescent="0.25">
      <c r="A176" s="16" t="s">
        <v>96</v>
      </c>
      <c r="B176" s="17"/>
      <c r="C176" s="16" t="s">
        <v>10</v>
      </c>
      <c r="D176" s="18">
        <v>1750</v>
      </c>
      <c r="E176" s="198">
        <f>B176*D176</f>
        <v>0</v>
      </c>
      <c r="F176" s="39"/>
      <c r="G176" s="40"/>
    </row>
    <row r="177" spans="1:7" ht="12.75" customHeight="1" x14ac:dyDescent="0.25">
      <c r="A177" s="16" t="s">
        <v>97</v>
      </c>
      <c r="B177" s="17"/>
      <c r="C177" s="16" t="s">
        <v>10</v>
      </c>
      <c r="D177" s="18">
        <v>2000</v>
      </c>
      <c r="E177" s="198">
        <f>B177*D177</f>
        <v>0</v>
      </c>
      <c r="F177" s="39"/>
      <c r="G177" s="40"/>
    </row>
    <row r="178" spans="1:7" ht="12.75" customHeight="1" x14ac:dyDescent="0.25">
      <c r="A178" s="16" t="s">
        <v>98</v>
      </c>
      <c r="B178" s="17"/>
      <c r="C178" s="16" t="s">
        <v>10</v>
      </c>
      <c r="D178" s="18">
        <v>2800</v>
      </c>
      <c r="E178" s="198">
        <f>B178*D178</f>
        <v>0</v>
      </c>
      <c r="F178" s="39"/>
      <c r="G178" s="40"/>
    </row>
    <row r="179" spans="1:7" ht="12.75" customHeight="1" thickBot="1" x14ac:dyDescent="0.3">
      <c r="A179" s="34" t="s">
        <v>99</v>
      </c>
      <c r="B179" s="33"/>
      <c r="C179" s="34" t="s">
        <v>10</v>
      </c>
      <c r="D179" s="35">
        <v>3000</v>
      </c>
      <c r="E179" s="202">
        <f>B179*D179</f>
        <v>0</v>
      </c>
    </row>
    <row r="180" spans="1:7" ht="15" customHeight="1" thickTop="1" x14ac:dyDescent="0.25">
      <c r="A180" s="273" t="s">
        <v>100</v>
      </c>
      <c r="B180" s="274"/>
      <c r="C180" s="179"/>
      <c r="D180" s="14"/>
      <c r="E180" s="198"/>
    </row>
    <row r="181" spans="1:7" ht="12.75" customHeight="1" x14ac:dyDescent="0.25">
      <c r="A181" s="179" t="s">
        <v>101</v>
      </c>
      <c r="B181" s="13"/>
      <c r="C181" s="179" t="s">
        <v>19</v>
      </c>
      <c r="D181" s="194">
        <v>30</v>
      </c>
      <c r="E181" s="198">
        <f t="shared" ref="E181:E188" si="11">B181*D181</f>
        <v>0</v>
      </c>
    </row>
    <row r="182" spans="1:7" ht="15" customHeight="1" x14ac:dyDescent="0.25">
      <c r="A182" s="179" t="s">
        <v>102</v>
      </c>
      <c r="B182" s="13"/>
      <c r="C182" s="179" t="s">
        <v>15</v>
      </c>
      <c r="D182" s="194">
        <v>2600</v>
      </c>
      <c r="E182" s="198">
        <f t="shared" si="11"/>
        <v>0</v>
      </c>
    </row>
    <row r="183" spans="1:7" ht="15" customHeight="1" x14ac:dyDescent="0.25">
      <c r="A183" s="179" t="s">
        <v>103</v>
      </c>
      <c r="B183" s="13"/>
      <c r="C183" s="179" t="s">
        <v>19</v>
      </c>
      <c r="D183" s="194">
        <v>130</v>
      </c>
      <c r="E183" s="198">
        <f t="shared" si="11"/>
        <v>0</v>
      </c>
    </row>
    <row r="184" spans="1:7" ht="15" customHeight="1" x14ac:dyDescent="0.25">
      <c r="A184" s="179" t="s">
        <v>104</v>
      </c>
      <c r="B184" s="13"/>
      <c r="C184" s="179" t="s">
        <v>24</v>
      </c>
      <c r="D184" s="194">
        <v>5</v>
      </c>
      <c r="E184" s="198">
        <f t="shared" si="11"/>
        <v>0</v>
      </c>
    </row>
    <row r="185" spans="1:7" ht="12.75" customHeight="1" x14ac:dyDescent="0.25">
      <c r="A185" s="55"/>
      <c r="B185" s="13"/>
      <c r="C185" s="55"/>
      <c r="D185" s="56"/>
      <c r="E185" s="198">
        <f t="shared" si="11"/>
        <v>0</v>
      </c>
    </row>
    <row r="186" spans="1:7" ht="12.75" customHeight="1" x14ac:dyDescent="0.25">
      <c r="A186" s="55"/>
      <c r="B186" s="13"/>
      <c r="C186" s="55"/>
      <c r="D186" s="56"/>
      <c r="E186" s="198">
        <f t="shared" si="11"/>
        <v>0</v>
      </c>
      <c r="F186" s="39"/>
      <c r="G186" s="40"/>
    </row>
    <row r="187" spans="1:7" ht="12.75" customHeight="1" x14ac:dyDescent="0.25">
      <c r="A187" s="48"/>
      <c r="B187" s="17"/>
      <c r="C187" s="48"/>
      <c r="D187" s="57"/>
      <c r="E187" s="199">
        <f t="shared" si="11"/>
        <v>0</v>
      </c>
      <c r="G187" s="58"/>
    </row>
    <row r="188" spans="1:7" ht="12.75" customHeight="1" x14ac:dyDescent="0.25">
      <c r="A188" s="59"/>
      <c r="B188" s="13"/>
      <c r="C188" s="55"/>
      <c r="D188" s="56"/>
      <c r="E188" s="198">
        <f t="shared" si="11"/>
        <v>0</v>
      </c>
      <c r="G188" s="58"/>
    </row>
    <row r="189" spans="1:7" ht="12.75" customHeight="1" x14ac:dyDescent="0.25">
      <c r="A189" s="60"/>
      <c r="B189" s="44"/>
      <c r="C189" s="60"/>
      <c r="D189" s="195"/>
      <c r="E189" s="203">
        <f>B189*D189</f>
        <v>0</v>
      </c>
    </row>
    <row r="190" spans="1:7" ht="12.75" customHeight="1" x14ac:dyDescent="0.25">
      <c r="A190" s="55"/>
      <c r="B190" s="13"/>
      <c r="C190" s="55"/>
      <c r="D190" s="56"/>
      <c r="E190" s="198">
        <f t="shared" ref="E190:E200" si="12">B190*D190</f>
        <v>0</v>
      </c>
      <c r="G190" s="58"/>
    </row>
    <row r="191" spans="1:7" ht="12.75" customHeight="1" x14ac:dyDescent="0.25">
      <c r="A191" s="55"/>
      <c r="B191" s="13"/>
      <c r="C191" s="55"/>
      <c r="D191" s="56"/>
      <c r="E191" s="198">
        <f t="shared" si="12"/>
        <v>0</v>
      </c>
    </row>
    <row r="192" spans="1:7" ht="12.75" customHeight="1" x14ac:dyDescent="0.25">
      <c r="A192" s="55"/>
      <c r="B192" s="13"/>
      <c r="C192" s="55"/>
      <c r="D192" s="56"/>
      <c r="E192" s="198">
        <f t="shared" si="12"/>
        <v>0</v>
      </c>
    </row>
    <row r="193" spans="1:7" ht="12.75" customHeight="1" x14ac:dyDescent="0.25">
      <c r="A193" s="55"/>
      <c r="B193" s="13"/>
      <c r="C193" s="55"/>
      <c r="D193" s="56"/>
      <c r="E193" s="198">
        <f t="shared" si="12"/>
        <v>0</v>
      </c>
    </row>
    <row r="194" spans="1:7" ht="12.75" customHeight="1" x14ac:dyDescent="0.25">
      <c r="A194" s="55"/>
      <c r="B194" s="13"/>
      <c r="C194" s="55"/>
      <c r="D194" s="56"/>
      <c r="E194" s="198">
        <f t="shared" si="12"/>
        <v>0</v>
      </c>
    </row>
    <row r="195" spans="1:7" ht="12.75" customHeight="1" x14ac:dyDescent="0.25">
      <c r="A195" s="55"/>
      <c r="B195" s="13"/>
      <c r="C195" s="55"/>
      <c r="D195" s="56"/>
      <c r="E195" s="198">
        <f t="shared" si="12"/>
        <v>0</v>
      </c>
    </row>
    <row r="196" spans="1:7" x14ac:dyDescent="0.25">
      <c r="A196" s="55"/>
      <c r="B196" s="13"/>
      <c r="C196" s="55"/>
      <c r="D196" s="56"/>
      <c r="E196" s="198">
        <f t="shared" si="12"/>
        <v>0</v>
      </c>
    </row>
    <row r="197" spans="1:7" x14ac:dyDescent="0.25">
      <c r="A197" s="55"/>
      <c r="B197" s="13"/>
      <c r="C197" s="55"/>
      <c r="D197" s="56"/>
      <c r="E197" s="198">
        <f t="shared" si="12"/>
        <v>0</v>
      </c>
    </row>
    <row r="198" spans="1:7" x14ac:dyDescent="0.25">
      <c r="A198" s="55"/>
      <c r="B198" s="13"/>
      <c r="C198" s="55"/>
      <c r="D198" s="56"/>
      <c r="E198" s="198">
        <f t="shared" si="12"/>
        <v>0</v>
      </c>
    </row>
    <row r="199" spans="1:7" ht="12.75" customHeight="1" x14ac:dyDescent="0.25">
      <c r="A199" s="55"/>
      <c r="B199" s="13"/>
      <c r="C199" s="55"/>
      <c r="D199" s="56"/>
      <c r="E199" s="198">
        <f t="shared" si="12"/>
        <v>0</v>
      </c>
    </row>
    <row r="200" spans="1:7" ht="12.75" customHeight="1" x14ac:dyDescent="0.25">
      <c r="A200" s="55"/>
      <c r="B200" s="13"/>
      <c r="C200" s="55"/>
      <c r="D200" s="56"/>
      <c r="E200" s="198">
        <f t="shared" si="12"/>
        <v>0</v>
      </c>
    </row>
    <row r="201" spans="1:7" ht="12.75" customHeight="1" x14ac:dyDescent="0.25">
      <c r="A201" s="55"/>
      <c r="B201" s="13"/>
      <c r="C201" s="55"/>
      <c r="D201" s="56"/>
      <c r="E201" s="198">
        <f>B201*D201</f>
        <v>0</v>
      </c>
    </row>
    <row r="202" spans="1:7" ht="12.75" customHeight="1" thickBot="1" x14ac:dyDescent="0.3">
      <c r="A202" s="48"/>
      <c r="B202" s="17"/>
      <c r="C202" s="48"/>
      <c r="D202" s="57"/>
      <c r="E202" s="199">
        <f>B202*D202</f>
        <v>0</v>
      </c>
    </row>
    <row r="203" spans="1:7" ht="12.75" customHeight="1" thickTop="1" x14ac:dyDescent="0.25">
      <c r="A203" s="61" t="s">
        <v>105</v>
      </c>
      <c r="B203" s="62"/>
      <c r="C203" s="61"/>
      <c r="D203" s="61"/>
      <c r="E203" s="201">
        <f>SUM(E161:E202)</f>
        <v>0</v>
      </c>
    </row>
    <row r="204" spans="1:7" ht="12.75" customHeight="1" x14ac:dyDescent="0.25">
      <c r="A204" s="1" t="s">
        <v>0</v>
      </c>
      <c r="B204" s="270">
        <f t="shared" ref="B204:B209" si="13">B1</f>
        <v>0</v>
      </c>
      <c r="C204" s="271"/>
      <c r="D204" s="271"/>
      <c r="E204" s="272"/>
    </row>
    <row r="205" spans="1:7" ht="12.75" customHeight="1" x14ac:dyDescent="0.25">
      <c r="A205" s="1" t="s">
        <v>1</v>
      </c>
      <c r="B205" s="270">
        <f t="shared" si="13"/>
        <v>0</v>
      </c>
      <c r="C205" s="271"/>
      <c r="D205" s="271"/>
      <c r="E205" s="272"/>
    </row>
    <row r="206" spans="1:7" ht="12.75" customHeight="1" x14ac:dyDescent="0.25">
      <c r="A206" s="1" t="s">
        <v>2</v>
      </c>
      <c r="B206" s="270">
        <f t="shared" si="13"/>
        <v>0</v>
      </c>
      <c r="C206" s="271"/>
      <c r="D206" s="271"/>
      <c r="E206" s="272"/>
    </row>
    <row r="207" spans="1:7" ht="12.75" customHeight="1" x14ac:dyDescent="0.25">
      <c r="A207" s="3"/>
      <c r="B207" s="270">
        <f t="shared" si="13"/>
        <v>0</v>
      </c>
      <c r="C207" s="271"/>
      <c r="D207" s="271"/>
      <c r="E207" s="272"/>
      <c r="G207" s="58"/>
    </row>
    <row r="208" spans="1:7" ht="12.75" customHeight="1" x14ac:dyDescent="0.25">
      <c r="A208" s="3"/>
      <c r="B208" s="270">
        <f t="shared" si="13"/>
        <v>0</v>
      </c>
      <c r="C208" s="271"/>
      <c r="D208" s="271"/>
      <c r="E208" s="272"/>
      <c r="G208" s="58"/>
    </row>
    <row r="209" spans="1:5" ht="12.75" customHeight="1" x14ac:dyDescent="0.25">
      <c r="A209" s="3"/>
      <c r="B209" s="270">
        <f t="shared" si="13"/>
        <v>0</v>
      </c>
      <c r="C209" s="271"/>
      <c r="D209" s="271"/>
      <c r="E209" s="272"/>
    </row>
    <row r="210" spans="1:5" ht="12.75" customHeight="1" x14ac:dyDescent="0.25">
      <c r="A210" s="4"/>
      <c r="B210" s="5"/>
      <c r="C210" s="5"/>
      <c r="D210" s="5"/>
      <c r="E210" s="6"/>
    </row>
    <row r="211" spans="1:5" ht="12.75" customHeight="1" thickBot="1" x14ac:dyDescent="0.3">
      <c r="A211" s="63"/>
      <c r="B211" s="64"/>
      <c r="C211" s="63"/>
      <c r="D211" s="63"/>
      <c r="E211" s="65"/>
    </row>
    <row r="212" spans="1:5" ht="12.75" customHeight="1" thickTop="1" x14ac:dyDescent="0.25">
      <c r="A212" s="191" t="s">
        <v>106</v>
      </c>
      <c r="B212" s="67"/>
      <c r="C212" s="66"/>
      <c r="D212" s="66"/>
      <c r="E212" s="208">
        <f>E50</f>
        <v>0</v>
      </c>
    </row>
    <row r="213" spans="1:5" ht="12.75" customHeight="1" x14ac:dyDescent="0.25">
      <c r="A213" s="192" t="s">
        <v>107</v>
      </c>
      <c r="B213" s="69"/>
      <c r="C213" s="68"/>
      <c r="D213" s="68"/>
      <c r="E213" s="208">
        <f>E101</f>
        <v>0</v>
      </c>
    </row>
    <row r="214" spans="1:5" ht="12.75" customHeight="1" x14ac:dyDescent="0.25">
      <c r="A214" s="192" t="s">
        <v>91</v>
      </c>
      <c r="B214" s="69"/>
      <c r="C214" s="68"/>
      <c r="D214" s="68"/>
      <c r="E214" s="208">
        <f>E151</f>
        <v>0</v>
      </c>
    </row>
    <row r="215" spans="1:5" ht="12.75" customHeight="1" thickBot="1" x14ac:dyDescent="0.3">
      <c r="A215" s="192" t="s">
        <v>105</v>
      </c>
      <c r="B215" s="69"/>
      <c r="C215" s="68"/>
      <c r="D215" s="68"/>
      <c r="E215" s="208">
        <f>E203</f>
        <v>0</v>
      </c>
    </row>
    <row r="216" spans="1:5" ht="12.75" customHeight="1" thickTop="1" x14ac:dyDescent="0.25">
      <c r="A216" s="193" t="s">
        <v>108</v>
      </c>
      <c r="B216" s="70"/>
      <c r="C216" s="70"/>
      <c r="D216" s="70"/>
      <c r="E216" s="209">
        <f>SUM(E212:E215)</f>
        <v>0</v>
      </c>
    </row>
    <row r="217" spans="1:5" ht="12.75" customHeight="1" x14ac:dyDescent="0.25">
      <c r="A217" s="71"/>
      <c r="B217" s="71"/>
      <c r="C217" s="71"/>
      <c r="D217" s="71"/>
      <c r="E217" s="72"/>
    </row>
    <row r="218" spans="1:5" ht="26.45" customHeight="1" x14ac:dyDescent="0.25">
      <c r="A218" s="179" t="s">
        <v>109</v>
      </c>
      <c r="B218" s="73"/>
      <c r="C218" s="180" t="s">
        <v>110</v>
      </c>
      <c r="D218" s="74" t="s">
        <v>111</v>
      </c>
      <c r="E218" s="198">
        <f>IF(E216*0.05&lt;5000,E216*0.05,5000)</f>
        <v>0</v>
      </c>
    </row>
    <row r="219" spans="1:5" ht="39" customHeight="1" x14ac:dyDescent="0.25">
      <c r="A219" s="179" t="s">
        <v>112</v>
      </c>
      <c r="B219" s="73"/>
      <c r="C219" s="180" t="s">
        <v>110</v>
      </c>
      <c r="D219" s="75" t="s">
        <v>113</v>
      </c>
      <c r="E219" s="205"/>
    </row>
    <row r="220" spans="1:5" ht="26.45" customHeight="1" x14ac:dyDescent="0.25">
      <c r="A220" s="180" t="s">
        <v>114</v>
      </c>
      <c r="B220" s="73"/>
      <c r="C220" s="180" t="s">
        <v>110</v>
      </c>
      <c r="D220" s="74" t="s">
        <v>111</v>
      </c>
      <c r="E220" s="198">
        <f>IF(E216*0.05&lt;5000,E216*0.05,5000)</f>
        <v>0</v>
      </c>
    </row>
    <row r="221" spans="1:5" ht="12.75" customHeight="1" x14ac:dyDescent="0.25">
      <c r="A221" s="281" t="s">
        <v>115</v>
      </c>
      <c r="B221" s="281"/>
      <c r="C221" s="281"/>
      <c r="D221" s="281"/>
      <c r="E221" s="281"/>
    </row>
    <row r="222" spans="1:5" ht="12.75" customHeight="1" thickBot="1" x14ac:dyDescent="0.3">
      <c r="A222" s="71"/>
      <c r="B222" s="71"/>
      <c r="C222" s="71"/>
      <c r="D222" s="71"/>
      <c r="E222" s="72"/>
    </row>
    <row r="223" spans="1:5" ht="12.75" customHeight="1" thickTop="1" x14ac:dyDescent="0.25">
      <c r="A223" s="113" t="s">
        <v>116</v>
      </c>
      <c r="B223" s="70"/>
      <c r="C223" s="70"/>
      <c r="D223" s="70"/>
      <c r="E223" s="209">
        <f>SUM(E216:E220)</f>
        <v>0</v>
      </c>
    </row>
    <row r="224" spans="1:5" ht="12.75" customHeight="1" x14ac:dyDescent="0.25">
      <c r="A224" s="71"/>
      <c r="B224" s="71"/>
      <c r="C224" s="71"/>
      <c r="D224" s="71"/>
      <c r="E224" s="72"/>
    </row>
    <row r="225" spans="1:5" x14ac:dyDescent="0.25">
      <c r="A225" s="279" t="s">
        <v>213</v>
      </c>
      <c r="B225" s="279"/>
      <c r="C225" s="279"/>
      <c r="D225" s="279"/>
      <c r="E225" s="279"/>
    </row>
    <row r="226" spans="1:5" ht="12.75" customHeight="1" thickBot="1" x14ac:dyDescent="0.3">
      <c r="A226" s="71"/>
      <c r="B226" s="71"/>
      <c r="C226" s="71"/>
      <c r="D226" s="71"/>
      <c r="E226" s="72"/>
    </row>
    <row r="227" spans="1:5" s="81" customFormat="1" ht="16.5" thickTop="1" thickBot="1" x14ac:dyDescent="0.3">
      <c r="A227" s="254" t="s">
        <v>117</v>
      </c>
      <c r="B227" s="255"/>
      <c r="C227" s="255"/>
      <c r="D227" s="255"/>
      <c r="E227" s="256"/>
    </row>
    <row r="228" spans="1:5" s="81" customFormat="1" ht="15.75" thickBot="1" x14ac:dyDescent="0.3">
      <c r="A228" s="242" t="s">
        <v>210</v>
      </c>
      <c r="B228" s="243"/>
      <c r="C228" s="243"/>
      <c r="D228" s="243"/>
      <c r="E228" s="244"/>
    </row>
    <row r="229" spans="1:5" s="81" customFormat="1" ht="15.75" thickBot="1" x14ac:dyDescent="0.3">
      <c r="A229" s="187"/>
      <c r="B229" s="257" t="s">
        <v>118</v>
      </c>
      <c r="C229" s="258"/>
      <c r="D229" s="185"/>
      <c r="E229" s="189" t="s">
        <v>108</v>
      </c>
    </row>
    <row r="230" spans="1:5" s="81" customFormat="1" x14ac:dyDescent="0.25">
      <c r="A230" s="154" t="s">
        <v>214</v>
      </c>
      <c r="B230" s="259">
        <f>SUM(E10:E30,E32:E49,E60:E100, E111:E150, E161:E202,E218:E220)</f>
        <v>0</v>
      </c>
      <c r="C230" s="259"/>
      <c r="D230" s="77" t="s">
        <v>202</v>
      </c>
      <c r="E230" s="210">
        <f>B230*0.25</f>
        <v>0</v>
      </c>
    </row>
    <row r="231" spans="1:5" s="79" customFormat="1" ht="12.75" x14ac:dyDescent="0.2">
      <c r="A231" s="154" t="s">
        <v>216</v>
      </c>
      <c r="B231" s="260">
        <f>E31</f>
        <v>0</v>
      </c>
      <c r="C231" s="260"/>
      <c r="D231" s="77" t="s">
        <v>120</v>
      </c>
      <c r="E231" s="211">
        <f>B231*1.25</f>
        <v>0</v>
      </c>
    </row>
    <row r="232" spans="1:5" s="81" customFormat="1" x14ac:dyDescent="0.25">
      <c r="A232" s="154"/>
      <c r="B232" s="241"/>
      <c r="C232" s="241"/>
      <c r="D232" s="184"/>
      <c r="E232" s="158"/>
    </row>
    <row r="233" spans="1:5" s="79" customFormat="1" ht="15.75" customHeight="1" thickBot="1" x14ac:dyDescent="0.25">
      <c r="A233" s="248" t="s">
        <v>217</v>
      </c>
      <c r="B233" s="249"/>
      <c r="C233" s="249"/>
      <c r="D233" s="249"/>
      <c r="E233" s="250"/>
    </row>
    <row r="234" spans="1:5" s="81" customFormat="1" ht="15.75" thickBot="1" x14ac:dyDescent="0.3">
      <c r="A234" s="242" t="s">
        <v>211</v>
      </c>
      <c r="B234" s="243"/>
      <c r="C234" s="243"/>
      <c r="D234" s="243"/>
      <c r="E234" s="244"/>
    </row>
    <row r="235" spans="1:5" s="79" customFormat="1" ht="15.75" thickBot="1" x14ac:dyDescent="0.3">
      <c r="A235" s="187"/>
      <c r="B235" s="257" t="s">
        <v>118</v>
      </c>
      <c r="C235" s="258"/>
      <c r="D235" s="185"/>
      <c r="E235" s="189" t="s">
        <v>108</v>
      </c>
    </row>
    <row r="236" spans="1:5" s="81" customFormat="1" x14ac:dyDescent="0.25">
      <c r="A236" s="154" t="s">
        <v>214</v>
      </c>
      <c r="B236" s="259">
        <f>SUM(E10:E30,E32:E49,E60:E100, E111:E150, E161:E202,E218:E220)</f>
        <v>0</v>
      </c>
      <c r="C236" s="259"/>
      <c r="D236" s="77" t="s">
        <v>119</v>
      </c>
      <c r="E236" s="210">
        <f>B236*1.1</f>
        <v>0</v>
      </c>
    </row>
    <row r="237" spans="1:5" s="81" customFormat="1" x14ac:dyDescent="0.25">
      <c r="A237" s="154" t="s">
        <v>216</v>
      </c>
      <c r="B237" s="260">
        <f>E31</f>
        <v>0</v>
      </c>
      <c r="C237" s="260"/>
      <c r="D237" s="77" t="s">
        <v>120</v>
      </c>
      <c r="E237" s="211">
        <f>B237*1.25</f>
        <v>0</v>
      </c>
    </row>
    <row r="238" spans="1:5" s="81" customFormat="1" x14ac:dyDescent="0.25">
      <c r="A238" s="154"/>
      <c r="B238" s="241"/>
      <c r="C238" s="241"/>
      <c r="D238" s="184"/>
      <c r="E238" s="158"/>
    </row>
    <row r="239" spans="1:5" s="81" customFormat="1" ht="15.75" thickBot="1" x14ac:dyDescent="0.3">
      <c r="A239" s="251" t="s">
        <v>217</v>
      </c>
      <c r="B239" s="252"/>
      <c r="C239" s="252"/>
      <c r="D239" s="252"/>
      <c r="E239" s="253"/>
    </row>
    <row r="240" spans="1:5" s="81" customFormat="1" ht="15.75" thickBot="1" x14ac:dyDescent="0.3">
      <c r="A240" s="242" t="s">
        <v>122</v>
      </c>
      <c r="B240" s="243"/>
      <c r="C240" s="243"/>
      <c r="D240" s="243"/>
      <c r="E240" s="244"/>
    </row>
    <row r="241" spans="1:5" s="81" customFormat="1" ht="15.75" thickBot="1" x14ac:dyDescent="0.3">
      <c r="A241" s="245" t="s">
        <v>123</v>
      </c>
      <c r="B241" s="246"/>
      <c r="C241" s="246"/>
      <c r="D241" s="246"/>
      <c r="E241" s="247"/>
    </row>
    <row r="242" spans="1:5" x14ac:dyDescent="0.25">
      <c r="A242" s="186"/>
      <c r="B242" s="261" t="s">
        <v>118</v>
      </c>
      <c r="C242" s="262"/>
      <c r="D242" s="9"/>
      <c r="E242" s="188" t="s">
        <v>108</v>
      </c>
    </row>
    <row r="243" spans="1:5" x14ac:dyDescent="0.25">
      <c r="A243" s="157" t="s">
        <v>124</v>
      </c>
      <c r="B243" s="259">
        <f>E223</f>
        <v>0</v>
      </c>
      <c r="C243" s="259"/>
      <c r="D243" s="77" t="s">
        <v>208</v>
      </c>
      <c r="E243" s="212">
        <f>B243*0.1</f>
        <v>0</v>
      </c>
    </row>
    <row r="244" spans="1:5" ht="15.75" thickBot="1" x14ac:dyDescent="0.3">
      <c r="A244" s="159" t="s">
        <v>215</v>
      </c>
      <c r="B244" s="240"/>
      <c r="C244" s="240"/>
      <c r="D244" s="190"/>
      <c r="E244" s="213">
        <f>E243</f>
        <v>0</v>
      </c>
    </row>
    <row r="245" spans="1:5" ht="15.75" thickTop="1" x14ac:dyDescent="0.25">
      <c r="A245" s="177"/>
      <c r="B245" s="177"/>
      <c r="C245" s="177"/>
      <c r="D245" s="177"/>
      <c r="E245" s="177"/>
    </row>
    <row r="246" spans="1:5" x14ac:dyDescent="0.25">
      <c r="A246" s="177" t="s">
        <v>212</v>
      </c>
      <c r="B246" s="177"/>
      <c r="C246" s="177"/>
      <c r="D246" s="177"/>
      <c r="E246" s="177"/>
    </row>
    <row r="247" spans="1:5" x14ac:dyDescent="0.25">
      <c r="A247" s="87" t="s">
        <v>209</v>
      </c>
    </row>
    <row r="252" spans="1:5" x14ac:dyDescent="0.25">
      <c r="B252" s="280"/>
      <c r="C252" s="280"/>
    </row>
    <row r="253" spans="1:5" x14ac:dyDescent="0.25">
      <c r="B253" s="280"/>
      <c r="C253" s="280"/>
    </row>
    <row r="254" spans="1:5" x14ac:dyDescent="0.25">
      <c r="B254" s="280"/>
      <c r="C254" s="280"/>
    </row>
    <row r="255" spans="1:5" x14ac:dyDescent="0.25">
      <c r="B255" s="280"/>
      <c r="C255" s="280"/>
    </row>
    <row r="257" ht="12.75" customHeight="1" x14ac:dyDescent="0.25"/>
    <row r="485" ht="11.25" customHeight="1" x14ac:dyDescent="0.25"/>
  </sheetData>
  <sheetProtection password="BCF1" sheet="1" selectLockedCells="1"/>
  <mergeCells count="70">
    <mergeCell ref="B255:C255"/>
    <mergeCell ref="B252:C252"/>
    <mergeCell ref="B253:C253"/>
    <mergeCell ref="B254:C254"/>
    <mergeCell ref="B243:C243"/>
    <mergeCell ref="B206:E206"/>
    <mergeCell ref="B207:E207"/>
    <mergeCell ref="B208:E208"/>
    <mergeCell ref="B209:E209"/>
    <mergeCell ref="A221:E221"/>
    <mergeCell ref="A225:E225"/>
    <mergeCell ref="B157:E157"/>
    <mergeCell ref="A160:B160"/>
    <mergeCell ref="A175:B175"/>
    <mergeCell ref="A180:B180"/>
    <mergeCell ref="B204:E204"/>
    <mergeCell ref="B205:E205"/>
    <mergeCell ref="A146:B146"/>
    <mergeCell ref="B152:E152"/>
    <mergeCell ref="B153:E153"/>
    <mergeCell ref="B154:E154"/>
    <mergeCell ref="B155:E155"/>
    <mergeCell ref="B156:E156"/>
    <mergeCell ref="B106:E106"/>
    <mergeCell ref="B107:E107"/>
    <mergeCell ref="A110:C110"/>
    <mergeCell ref="A116:B116"/>
    <mergeCell ref="A122:C122"/>
    <mergeCell ref="A132:C132"/>
    <mergeCell ref="A73:B73"/>
    <mergeCell ref="A87:B87"/>
    <mergeCell ref="B102:E102"/>
    <mergeCell ref="B103:E103"/>
    <mergeCell ref="B104:E104"/>
    <mergeCell ref="B105:E105"/>
    <mergeCell ref="B52:E52"/>
    <mergeCell ref="B53:E53"/>
    <mergeCell ref="B54:E54"/>
    <mergeCell ref="B55:E55"/>
    <mergeCell ref="B56:E56"/>
    <mergeCell ref="A59:B59"/>
    <mergeCell ref="A9:B9"/>
    <mergeCell ref="A12:B12"/>
    <mergeCell ref="A25:B25"/>
    <mergeCell ref="A37:B37"/>
    <mergeCell ref="A46:B46"/>
    <mergeCell ref="B51:E51"/>
    <mergeCell ref="B1:E1"/>
    <mergeCell ref="B2:E2"/>
    <mergeCell ref="B3:E3"/>
    <mergeCell ref="B4:E4"/>
    <mergeCell ref="B5:E5"/>
    <mergeCell ref="B6:E6"/>
    <mergeCell ref="A227:E227"/>
    <mergeCell ref="B229:C229"/>
    <mergeCell ref="B230:C230"/>
    <mergeCell ref="B231:C231"/>
    <mergeCell ref="A228:E228"/>
    <mergeCell ref="B242:C242"/>
    <mergeCell ref="A234:E234"/>
    <mergeCell ref="B235:C235"/>
    <mergeCell ref="B236:C236"/>
    <mergeCell ref="B237:C237"/>
    <mergeCell ref="B244:C244"/>
    <mergeCell ref="B232:C232"/>
    <mergeCell ref="A240:E240"/>
    <mergeCell ref="A241:E241"/>
    <mergeCell ref="B238:C238"/>
    <mergeCell ref="A233:E233"/>
    <mergeCell ref="A239:E239"/>
  </mergeCells>
  <printOptions horizontalCentered="1"/>
  <pageMargins left="0.7" right="0.7" top="1.13083114610674" bottom="0.75" header="0.3" footer="0.3"/>
  <pageSetup scale="95" orientation="portrait" r:id="rId1"/>
  <headerFooter>
    <oddHeader>&amp;LJune 01, 2015&amp;C&amp;"Arial,Bold"PUBLIC WORKS AGREEMENT
EXHIBIT 1
SCHEDULE OF COSTS
Road Construction (Public and/or Private)&amp;R&amp;P of &amp;N</oddHeader>
  </headerFooter>
  <rowBreaks count="5" manualBreakCount="5">
    <brk id="50" max="16383" man="1"/>
    <brk id="101" max="16383" man="1"/>
    <brk id="151" max="16383" man="1"/>
    <brk id="203" max="16383" man="1"/>
    <brk id="249" max="16383" man="1"/>
  </rowBreaks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view="pageLayout" zoomScaleNormal="130" zoomScaleSheetLayoutView="130" workbookViewId="0">
      <selection activeCell="D34" sqref="D34"/>
    </sheetView>
  </sheetViews>
  <sheetFormatPr defaultRowHeight="15" x14ac:dyDescent="0.25"/>
  <cols>
    <col min="1" max="1" width="34.28515625" style="2" customWidth="1"/>
    <col min="2" max="2" width="10.85546875" style="2" customWidth="1"/>
    <col min="3" max="3" width="7" style="2" customWidth="1"/>
    <col min="4" max="4" width="19.85546875" style="2" customWidth="1"/>
    <col min="5" max="5" width="21.28515625" style="2" customWidth="1"/>
    <col min="6" max="16384" width="9.140625" style="2"/>
  </cols>
  <sheetData>
    <row r="1" spans="1:5" x14ac:dyDescent="0.25">
      <c r="A1" s="1" t="s">
        <v>0</v>
      </c>
      <c r="B1" s="282"/>
      <c r="C1" s="283"/>
      <c r="D1" s="283"/>
      <c r="E1" s="284"/>
    </row>
    <row r="2" spans="1:5" x14ac:dyDescent="0.25">
      <c r="A2" s="1" t="s">
        <v>1</v>
      </c>
      <c r="B2" s="282"/>
      <c r="C2" s="283"/>
      <c r="D2" s="283"/>
      <c r="E2" s="284"/>
    </row>
    <row r="3" spans="1:5" x14ac:dyDescent="0.25">
      <c r="A3" s="1" t="s">
        <v>2</v>
      </c>
      <c r="B3" s="282"/>
      <c r="C3" s="283"/>
      <c r="D3" s="283"/>
      <c r="E3" s="284"/>
    </row>
    <row r="4" spans="1:5" x14ac:dyDescent="0.25">
      <c r="A4" s="3"/>
      <c r="B4" s="282"/>
      <c r="C4" s="283"/>
      <c r="D4" s="283"/>
      <c r="E4" s="284"/>
    </row>
    <row r="5" spans="1:5" x14ac:dyDescent="0.25">
      <c r="A5" s="3"/>
      <c r="B5" s="282"/>
      <c r="C5" s="283"/>
      <c r="D5" s="283"/>
      <c r="E5" s="284"/>
    </row>
    <row r="6" spans="1:5" x14ac:dyDescent="0.25">
      <c r="A6" s="3"/>
      <c r="B6" s="282"/>
      <c r="C6" s="283"/>
      <c r="D6" s="283"/>
      <c r="E6" s="284"/>
    </row>
    <row r="7" spans="1:5" x14ac:dyDescent="0.25">
      <c r="A7" s="4"/>
      <c r="B7" s="5"/>
      <c r="C7" s="5"/>
      <c r="D7" s="5"/>
      <c r="E7" s="6"/>
    </row>
    <row r="8" spans="1:5" x14ac:dyDescent="0.25">
      <c r="A8" s="287" t="s">
        <v>125</v>
      </c>
      <c r="B8" s="287"/>
      <c r="C8" s="287"/>
      <c r="D8" s="287"/>
      <c r="E8" s="287"/>
    </row>
    <row r="9" spans="1:5" ht="15.75" thickBot="1" x14ac:dyDescent="0.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</row>
    <row r="10" spans="1:5" ht="15.75" thickTop="1" x14ac:dyDescent="0.25">
      <c r="A10" s="273" t="s">
        <v>126</v>
      </c>
      <c r="B10" s="288"/>
      <c r="C10" s="12"/>
      <c r="D10" s="14"/>
      <c r="E10" s="15"/>
    </row>
    <row r="11" spans="1:5" x14ac:dyDescent="0.25">
      <c r="A11" s="12" t="s">
        <v>127</v>
      </c>
      <c r="B11" s="13"/>
      <c r="C11" s="12" t="s">
        <v>10</v>
      </c>
      <c r="D11" s="14">
        <v>8.75</v>
      </c>
      <c r="E11" s="214">
        <f t="shared" ref="E11:E32" si="0">B11*D11</f>
        <v>0</v>
      </c>
    </row>
    <row r="12" spans="1:5" x14ac:dyDescent="0.25">
      <c r="A12" s="12" t="s">
        <v>11</v>
      </c>
      <c r="B12" s="13"/>
      <c r="C12" s="12" t="s">
        <v>12</v>
      </c>
      <c r="D12" s="14">
        <v>9400</v>
      </c>
      <c r="E12" s="214">
        <f t="shared" si="0"/>
        <v>0</v>
      </c>
    </row>
    <row r="13" spans="1:5" x14ac:dyDescent="0.25">
      <c r="A13" s="12" t="s">
        <v>128</v>
      </c>
      <c r="B13" s="13"/>
      <c r="C13" s="12" t="s">
        <v>10</v>
      </c>
      <c r="D13" s="14">
        <v>40</v>
      </c>
      <c r="E13" s="214">
        <f t="shared" si="0"/>
        <v>0</v>
      </c>
    </row>
    <row r="14" spans="1:5" x14ac:dyDescent="0.25">
      <c r="A14" s="12" t="s">
        <v>129</v>
      </c>
      <c r="B14" s="13"/>
      <c r="C14" s="12" t="s">
        <v>15</v>
      </c>
      <c r="D14" s="14">
        <v>100</v>
      </c>
      <c r="E14" s="214">
        <f t="shared" si="0"/>
        <v>0</v>
      </c>
    </row>
    <row r="15" spans="1:5" x14ac:dyDescent="0.25">
      <c r="A15" s="12" t="s">
        <v>130</v>
      </c>
      <c r="B15" s="13"/>
      <c r="C15" s="12" t="s">
        <v>24</v>
      </c>
      <c r="D15" s="14">
        <v>2.5</v>
      </c>
      <c r="E15" s="214">
        <f t="shared" si="0"/>
        <v>0</v>
      </c>
    </row>
    <row r="16" spans="1:5" x14ac:dyDescent="0.25">
      <c r="A16" s="12" t="s">
        <v>23</v>
      </c>
      <c r="B16" s="13"/>
      <c r="C16" s="12" t="s">
        <v>24</v>
      </c>
      <c r="D16" s="14">
        <v>6</v>
      </c>
      <c r="E16" s="214">
        <f t="shared" si="0"/>
        <v>0</v>
      </c>
    </row>
    <row r="17" spans="1:5" x14ac:dyDescent="0.25">
      <c r="A17" s="273" t="s">
        <v>131</v>
      </c>
      <c r="B17" s="289"/>
      <c r="C17" s="12"/>
      <c r="D17" s="14"/>
      <c r="E17" s="214"/>
    </row>
    <row r="18" spans="1:5" x14ac:dyDescent="0.25">
      <c r="A18" s="12" t="s">
        <v>132</v>
      </c>
      <c r="B18" s="13"/>
      <c r="C18" s="12" t="s">
        <v>10</v>
      </c>
      <c r="D18" s="14">
        <v>9.5</v>
      </c>
      <c r="E18" s="214">
        <f t="shared" si="0"/>
        <v>0</v>
      </c>
    </row>
    <row r="19" spans="1:5" x14ac:dyDescent="0.25">
      <c r="A19" s="12" t="s">
        <v>11</v>
      </c>
      <c r="B19" s="13"/>
      <c r="C19" s="12" t="s">
        <v>12</v>
      </c>
      <c r="D19" s="14">
        <v>9400</v>
      </c>
      <c r="E19" s="214">
        <f t="shared" si="0"/>
        <v>0</v>
      </c>
    </row>
    <row r="20" spans="1:5" x14ac:dyDescent="0.25">
      <c r="A20" s="12" t="s">
        <v>133</v>
      </c>
      <c r="B20" s="13"/>
      <c r="C20" s="12" t="s">
        <v>19</v>
      </c>
      <c r="D20" s="14">
        <v>22</v>
      </c>
      <c r="E20" s="214">
        <f t="shared" si="0"/>
        <v>0</v>
      </c>
    </row>
    <row r="21" spans="1:5" x14ac:dyDescent="0.25">
      <c r="A21" s="12" t="s">
        <v>134</v>
      </c>
      <c r="B21" s="13"/>
      <c r="C21" s="12" t="s">
        <v>15</v>
      </c>
      <c r="D21" s="14">
        <v>985</v>
      </c>
      <c r="E21" s="214">
        <f t="shared" si="0"/>
        <v>0</v>
      </c>
    </row>
    <row r="22" spans="1:5" x14ac:dyDescent="0.25">
      <c r="A22" s="12" t="s">
        <v>135</v>
      </c>
      <c r="B22" s="13"/>
      <c r="C22" s="12" t="s">
        <v>10</v>
      </c>
      <c r="D22" s="14">
        <v>500</v>
      </c>
      <c r="E22" s="214">
        <f t="shared" si="0"/>
        <v>0</v>
      </c>
    </row>
    <row r="23" spans="1:5" x14ac:dyDescent="0.25">
      <c r="A23" s="12" t="s">
        <v>136</v>
      </c>
      <c r="B23" s="13"/>
      <c r="C23" s="12" t="s">
        <v>15</v>
      </c>
      <c r="D23" s="14">
        <v>500</v>
      </c>
      <c r="E23" s="214">
        <f t="shared" si="0"/>
        <v>0</v>
      </c>
    </row>
    <row r="24" spans="1:5" x14ac:dyDescent="0.25">
      <c r="A24" s="273" t="s">
        <v>137</v>
      </c>
      <c r="B24" s="289"/>
      <c r="C24" s="12"/>
      <c r="D24" s="14"/>
      <c r="E24" s="214"/>
    </row>
    <row r="25" spans="1:5" x14ac:dyDescent="0.25">
      <c r="A25" s="12" t="s">
        <v>138</v>
      </c>
      <c r="B25" s="13"/>
      <c r="C25" s="12" t="s">
        <v>10</v>
      </c>
      <c r="D25" s="14">
        <v>30.5</v>
      </c>
      <c r="E25" s="214">
        <f t="shared" si="0"/>
        <v>0</v>
      </c>
    </row>
    <row r="26" spans="1:5" x14ac:dyDescent="0.25">
      <c r="A26" s="12" t="s">
        <v>139</v>
      </c>
      <c r="B26" s="13"/>
      <c r="C26" s="12" t="s">
        <v>10</v>
      </c>
      <c r="D26" s="14">
        <v>65</v>
      </c>
      <c r="E26" s="214">
        <f t="shared" si="0"/>
        <v>0</v>
      </c>
    </row>
    <row r="27" spans="1:5" x14ac:dyDescent="0.25">
      <c r="A27" s="12" t="s">
        <v>49</v>
      </c>
      <c r="B27" s="13"/>
      <c r="C27" s="12" t="s">
        <v>24</v>
      </c>
      <c r="D27" s="14">
        <v>4</v>
      </c>
      <c r="E27" s="214">
        <f t="shared" si="0"/>
        <v>0</v>
      </c>
    </row>
    <row r="28" spans="1:5" x14ac:dyDescent="0.25">
      <c r="A28" s="12" t="s">
        <v>140</v>
      </c>
      <c r="B28" s="13"/>
      <c r="C28" s="12" t="s">
        <v>10</v>
      </c>
      <c r="D28" s="14">
        <v>23</v>
      </c>
      <c r="E28" s="214">
        <f t="shared" si="0"/>
        <v>0</v>
      </c>
    </row>
    <row r="29" spans="1:5" x14ac:dyDescent="0.25">
      <c r="A29" s="12" t="s">
        <v>141</v>
      </c>
      <c r="B29" s="13"/>
      <c r="C29" s="12" t="s">
        <v>15</v>
      </c>
      <c r="D29" s="14">
        <v>1000</v>
      </c>
      <c r="E29" s="214">
        <f t="shared" si="0"/>
        <v>0</v>
      </c>
    </row>
    <row r="30" spans="1:5" x14ac:dyDescent="0.25">
      <c r="A30" s="12" t="s">
        <v>104</v>
      </c>
      <c r="B30" s="13"/>
      <c r="C30" s="12" t="s">
        <v>24</v>
      </c>
      <c r="D30" s="14">
        <v>5</v>
      </c>
      <c r="E30" s="214">
        <f t="shared" si="0"/>
        <v>0</v>
      </c>
    </row>
    <row r="31" spans="1:5" x14ac:dyDescent="0.25">
      <c r="A31" s="55" t="s">
        <v>26</v>
      </c>
      <c r="B31" s="13"/>
      <c r="C31" s="55" t="s">
        <v>15</v>
      </c>
      <c r="D31" s="83">
        <v>500</v>
      </c>
      <c r="E31" s="214">
        <f t="shared" si="0"/>
        <v>0</v>
      </c>
    </row>
    <row r="32" spans="1:5" x14ac:dyDescent="0.25">
      <c r="A32" s="55" t="s">
        <v>218</v>
      </c>
      <c r="B32" s="13"/>
      <c r="C32" s="55" t="s">
        <v>10</v>
      </c>
      <c r="D32" s="83">
        <v>10</v>
      </c>
      <c r="E32" s="214">
        <f t="shared" si="0"/>
        <v>0</v>
      </c>
    </row>
    <row r="33" spans="1:5" x14ac:dyDescent="0.25">
      <c r="A33" s="55" t="s">
        <v>219</v>
      </c>
      <c r="B33" s="13"/>
      <c r="C33" s="55" t="s">
        <v>19</v>
      </c>
      <c r="D33" s="83">
        <v>10</v>
      </c>
      <c r="E33" s="214">
        <f t="shared" ref="E33:E38" si="1">B33*D33</f>
        <v>0</v>
      </c>
    </row>
    <row r="34" spans="1:5" s="81" customFormat="1" x14ac:dyDescent="0.25">
      <c r="A34" s="55"/>
      <c r="B34" s="13"/>
      <c r="C34" s="55"/>
      <c r="D34" s="83"/>
      <c r="E34" s="214">
        <f t="shared" si="1"/>
        <v>0</v>
      </c>
    </row>
    <row r="35" spans="1:5" s="81" customFormat="1" x14ac:dyDescent="0.25">
      <c r="A35" s="55"/>
      <c r="B35" s="13"/>
      <c r="C35" s="55"/>
      <c r="D35" s="83"/>
      <c r="E35" s="214">
        <f t="shared" si="1"/>
        <v>0</v>
      </c>
    </row>
    <row r="36" spans="1:5" s="81" customFormat="1" x14ac:dyDescent="0.25">
      <c r="A36" s="55"/>
      <c r="B36" s="13"/>
      <c r="C36" s="55"/>
      <c r="D36" s="83"/>
      <c r="E36" s="214">
        <f t="shared" si="1"/>
        <v>0</v>
      </c>
    </row>
    <row r="37" spans="1:5" s="81" customFormat="1" x14ac:dyDescent="0.25">
      <c r="A37" s="55"/>
      <c r="B37" s="13"/>
      <c r="C37" s="55"/>
      <c r="D37" s="83"/>
      <c r="E37" s="214">
        <f t="shared" si="1"/>
        <v>0</v>
      </c>
    </row>
    <row r="38" spans="1:5" s="81" customFormat="1" x14ac:dyDescent="0.25">
      <c r="A38" s="55"/>
      <c r="B38" s="13"/>
      <c r="C38" s="55"/>
      <c r="D38" s="83"/>
      <c r="E38" s="214">
        <f t="shared" si="1"/>
        <v>0</v>
      </c>
    </row>
    <row r="39" spans="1:5" s="81" customFormat="1" ht="15.75" thickBot="1" x14ac:dyDescent="0.3">
      <c r="A39" s="55"/>
      <c r="B39" s="13"/>
      <c r="C39" s="55"/>
      <c r="D39" s="83"/>
      <c r="E39" s="214">
        <f>B39*D39</f>
        <v>0</v>
      </c>
    </row>
    <row r="40" spans="1:5" ht="15.75" thickTop="1" x14ac:dyDescent="0.25">
      <c r="A40" s="70" t="s">
        <v>108</v>
      </c>
      <c r="B40" s="20"/>
      <c r="C40" s="20"/>
      <c r="D40" s="20"/>
      <c r="E40" s="215">
        <f>SUM(E10:E39)</f>
        <v>0</v>
      </c>
    </row>
    <row r="41" spans="1:5" x14ac:dyDescent="0.25">
      <c r="A41" s="197" t="s">
        <v>109</v>
      </c>
      <c r="B41" s="239">
        <f>E40</f>
        <v>0</v>
      </c>
      <c r="C41" s="197" t="s">
        <v>110</v>
      </c>
      <c r="D41" s="85" t="s">
        <v>142</v>
      </c>
      <c r="E41" s="214">
        <f>E40*0.05</f>
        <v>0</v>
      </c>
    </row>
    <row r="42" spans="1:5" x14ac:dyDescent="0.25">
      <c r="A42" s="238" t="s">
        <v>116</v>
      </c>
      <c r="B42" s="239"/>
      <c r="C42" s="12"/>
      <c r="D42" s="85"/>
      <c r="E42" s="237">
        <f>SUM(E40+E41)</f>
        <v>0</v>
      </c>
    </row>
    <row r="43" spans="1:5" ht="15.75" thickBot="1" x14ac:dyDescent="0.3">
      <c r="A43" s="39"/>
      <c r="B43" s="39"/>
      <c r="C43" s="39"/>
      <c r="D43" s="87"/>
      <c r="E43" s="217"/>
    </row>
    <row r="44" spans="1:5" ht="15.75" thickTop="1" x14ac:dyDescent="0.25">
      <c r="A44" s="161"/>
      <c r="B44" s="61" t="s">
        <v>118</v>
      </c>
      <c r="C44" s="61"/>
      <c r="D44" s="61"/>
      <c r="E44" s="218" t="s">
        <v>108</v>
      </c>
    </row>
    <row r="45" spans="1:5" x14ac:dyDescent="0.25">
      <c r="A45" s="155" t="s">
        <v>125</v>
      </c>
      <c r="B45" s="214">
        <f>E42</f>
        <v>0</v>
      </c>
      <c r="C45" s="80" t="s">
        <v>120</v>
      </c>
      <c r="D45" s="88"/>
      <c r="E45" s="219">
        <f>B45*1.25</f>
        <v>0</v>
      </c>
    </row>
    <row r="46" spans="1:5" ht="15.75" thickBot="1" x14ac:dyDescent="0.3">
      <c r="A46" s="159" t="s">
        <v>121</v>
      </c>
      <c r="B46" s="162"/>
      <c r="C46" s="162"/>
      <c r="D46" s="163"/>
      <c r="E46" s="220">
        <f>E45</f>
        <v>0</v>
      </c>
    </row>
    <row r="47" spans="1:5" ht="15.75" thickTop="1" x14ac:dyDescent="0.25">
      <c r="A47" s="164"/>
      <c r="B47" s="39"/>
      <c r="C47" s="39"/>
      <c r="D47" s="87"/>
      <c r="E47" s="86"/>
    </row>
    <row r="48" spans="1:5" x14ac:dyDescent="0.25">
      <c r="A48" s="39"/>
      <c r="B48" s="39"/>
      <c r="C48" s="39"/>
      <c r="D48" s="87"/>
      <c r="E48" s="86"/>
    </row>
    <row r="49" spans="1:5" x14ac:dyDescent="0.25">
      <c r="A49" s="89"/>
      <c r="B49" s="90"/>
      <c r="C49" s="90"/>
      <c r="D49" s="90"/>
      <c r="E49" s="160"/>
    </row>
    <row r="50" spans="1:5" x14ac:dyDescent="0.25">
      <c r="A50" s="290"/>
      <c r="B50" s="290"/>
      <c r="C50" s="290"/>
      <c r="D50" s="290"/>
      <c r="E50" s="290"/>
    </row>
    <row r="51" spans="1:5" x14ac:dyDescent="0.25">
      <c r="A51" s="285"/>
      <c r="B51" s="285"/>
      <c r="C51" s="285"/>
      <c r="D51" s="285"/>
      <c r="E51" s="285"/>
    </row>
    <row r="52" spans="1:5" x14ac:dyDescent="0.25">
      <c r="A52" s="285"/>
      <c r="B52" s="285"/>
      <c r="C52" s="285"/>
      <c r="D52" s="285"/>
      <c r="E52" s="285"/>
    </row>
    <row r="53" spans="1:5" x14ac:dyDescent="0.25">
      <c r="A53" s="285"/>
      <c r="B53" s="285"/>
      <c r="C53" s="285"/>
      <c r="D53" s="285"/>
      <c r="E53" s="285"/>
    </row>
    <row r="54" spans="1:5" x14ac:dyDescent="0.25">
      <c r="A54" s="39"/>
      <c r="B54" s="39"/>
      <c r="C54" s="39"/>
      <c r="D54" s="39"/>
      <c r="E54" s="39"/>
    </row>
    <row r="55" spans="1:5" x14ac:dyDescent="0.25">
      <c r="A55" s="91"/>
      <c r="B55" s="286"/>
      <c r="C55" s="286"/>
      <c r="D55" s="286"/>
      <c r="E55" s="286"/>
    </row>
    <row r="56" spans="1:5" x14ac:dyDescent="0.25">
      <c r="A56" s="91"/>
      <c r="B56" s="286"/>
      <c r="C56" s="286"/>
      <c r="D56" s="286"/>
      <c r="E56" s="286"/>
    </row>
    <row r="57" spans="1:5" x14ac:dyDescent="0.25">
      <c r="A57" s="92"/>
      <c r="B57" s="92"/>
      <c r="C57" s="92"/>
      <c r="D57" s="92"/>
      <c r="E57" s="92"/>
    </row>
    <row r="58" spans="1:5" x14ac:dyDescent="0.25">
      <c r="A58" s="39"/>
      <c r="B58" s="39"/>
      <c r="C58" s="39"/>
      <c r="D58" s="39"/>
      <c r="E58" s="84"/>
    </row>
    <row r="59" spans="1:5" x14ac:dyDescent="0.25">
      <c r="A59" s="93"/>
      <c r="B59" s="94"/>
      <c r="C59" s="94"/>
      <c r="D59" s="94"/>
      <c r="E59" s="94"/>
    </row>
    <row r="60" spans="1:5" ht="18" customHeight="1" x14ac:dyDescent="0.25">
      <c r="A60" s="71"/>
      <c r="B60" s="71"/>
      <c r="C60" s="71"/>
      <c r="D60" s="71"/>
      <c r="E60" s="95"/>
    </row>
    <row r="61" spans="1:5" ht="18" customHeight="1" x14ac:dyDescent="0.25">
      <c r="A61" s="39"/>
      <c r="B61" s="84"/>
      <c r="C61" s="39"/>
      <c r="D61" s="96"/>
      <c r="E61" s="84"/>
    </row>
    <row r="62" spans="1:5" ht="18" customHeight="1" x14ac:dyDescent="0.25">
      <c r="A62" s="71"/>
      <c r="B62" s="71"/>
      <c r="C62" s="71"/>
      <c r="D62" s="97"/>
      <c r="E62" s="95"/>
    </row>
    <row r="63" spans="1:5" x14ac:dyDescent="0.25">
      <c r="A63" s="39"/>
      <c r="B63" s="39"/>
      <c r="C63" s="39"/>
      <c r="D63" s="39"/>
      <c r="E63" s="39"/>
    </row>
    <row r="64" spans="1:5" x14ac:dyDescent="0.25">
      <c r="A64" s="39"/>
      <c r="B64" s="39"/>
      <c r="C64" s="39"/>
      <c r="D64" s="39"/>
      <c r="E64" s="39"/>
    </row>
    <row r="65" spans="1:5" x14ac:dyDescent="0.25">
      <c r="A65" s="39"/>
      <c r="B65" s="39"/>
      <c r="C65" s="39"/>
      <c r="D65" s="39"/>
      <c r="E65" s="39"/>
    </row>
    <row r="66" spans="1:5" x14ac:dyDescent="0.25">
      <c r="A66" s="39"/>
      <c r="B66" s="39"/>
      <c r="C66" s="39"/>
      <c r="D66" s="39"/>
      <c r="E66" s="39"/>
    </row>
    <row r="67" spans="1:5" x14ac:dyDescent="0.25">
      <c r="A67" s="39"/>
      <c r="B67" s="39"/>
      <c r="C67" s="39"/>
      <c r="D67" s="39"/>
      <c r="E67" s="39"/>
    </row>
    <row r="68" spans="1:5" x14ac:dyDescent="0.25">
      <c r="A68" s="39"/>
      <c r="B68" s="39"/>
      <c r="C68" s="39"/>
      <c r="D68" s="39"/>
      <c r="E68" s="39"/>
    </row>
    <row r="69" spans="1:5" x14ac:dyDescent="0.25">
      <c r="A69" s="39"/>
      <c r="B69" s="39"/>
      <c r="C69" s="39"/>
      <c r="D69" s="39"/>
      <c r="E69" s="39"/>
    </row>
    <row r="70" spans="1:5" x14ac:dyDescent="0.25">
      <c r="A70" s="39"/>
      <c r="B70" s="39"/>
      <c r="C70" s="39"/>
      <c r="D70" s="39"/>
      <c r="E70" s="39"/>
    </row>
    <row r="71" spans="1:5" x14ac:dyDescent="0.25">
      <c r="A71" s="39"/>
      <c r="B71" s="39"/>
      <c r="C71" s="39"/>
      <c r="D71" s="39"/>
      <c r="E71" s="39"/>
    </row>
    <row r="72" spans="1:5" x14ac:dyDescent="0.25">
      <c r="A72" s="39"/>
      <c r="B72" s="39"/>
      <c r="C72" s="39"/>
      <c r="D72" s="39"/>
      <c r="E72" s="39"/>
    </row>
    <row r="73" spans="1:5" x14ac:dyDescent="0.25">
      <c r="A73" s="39"/>
      <c r="B73" s="39"/>
      <c r="C73" s="39"/>
      <c r="D73" s="39"/>
      <c r="E73" s="39"/>
    </row>
    <row r="74" spans="1:5" x14ac:dyDescent="0.25">
      <c r="A74" s="39"/>
      <c r="B74" s="39"/>
      <c r="C74" s="39"/>
      <c r="D74" s="39"/>
      <c r="E74" s="39"/>
    </row>
  </sheetData>
  <sheetProtection selectLockedCells="1"/>
  <mergeCells count="16">
    <mergeCell ref="A52:E52"/>
    <mergeCell ref="A53:E53"/>
    <mergeCell ref="B55:E55"/>
    <mergeCell ref="B56:E56"/>
    <mergeCell ref="A8:E8"/>
    <mergeCell ref="A10:B10"/>
    <mergeCell ref="A17:B17"/>
    <mergeCell ref="A24:B24"/>
    <mergeCell ref="A50:E50"/>
    <mergeCell ref="A51:E51"/>
    <mergeCell ref="B1:E1"/>
    <mergeCell ref="B2:E2"/>
    <mergeCell ref="B3:E3"/>
    <mergeCell ref="B4:E4"/>
    <mergeCell ref="B5:E5"/>
    <mergeCell ref="B6:E6"/>
  </mergeCells>
  <printOptions horizontalCentered="1"/>
  <pageMargins left="0.7" right="0.7" top="1.130831146" bottom="0.75" header="0.3" footer="0.3"/>
  <pageSetup scale="95" fitToWidth="0" fitToHeight="0" orientation="portrait" r:id="rId1"/>
  <headerFooter>
    <oddHeader>&amp;LJune 01,2015&amp;C&amp;"Arial,Bold"AGREEMENT
EXHIBIT 1
SCHEDULE OF COSTS
Stormwater Management&amp;R&amp;P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6"/>
  <sheetViews>
    <sheetView view="pageLayout" zoomScaleNormal="130" zoomScaleSheetLayoutView="130" workbookViewId="0">
      <selection activeCell="B1" sqref="B1:E1"/>
    </sheetView>
  </sheetViews>
  <sheetFormatPr defaultRowHeight="15" x14ac:dyDescent="0.25"/>
  <cols>
    <col min="1" max="1" width="34.28515625" style="2" customWidth="1"/>
    <col min="2" max="2" width="10.85546875" style="2" customWidth="1"/>
    <col min="3" max="3" width="7" style="2" customWidth="1"/>
    <col min="4" max="4" width="19.85546875" style="2" customWidth="1"/>
    <col min="5" max="5" width="21.28515625" style="2" customWidth="1"/>
    <col min="6" max="16384" width="9.140625" style="2"/>
  </cols>
  <sheetData>
    <row r="1" spans="1:5" x14ac:dyDescent="0.25">
      <c r="A1" s="1" t="s">
        <v>0</v>
      </c>
      <c r="B1" s="282"/>
      <c r="C1" s="283"/>
      <c r="D1" s="283"/>
      <c r="E1" s="284"/>
    </row>
    <row r="2" spans="1:5" x14ac:dyDescent="0.25">
      <c r="A2" s="1" t="s">
        <v>1</v>
      </c>
      <c r="B2" s="282"/>
      <c r="C2" s="283"/>
      <c r="D2" s="283"/>
      <c r="E2" s="284"/>
    </row>
    <row r="3" spans="1:5" x14ac:dyDescent="0.25">
      <c r="A3" s="1" t="s">
        <v>2</v>
      </c>
      <c r="B3" s="282"/>
      <c r="C3" s="283"/>
      <c r="D3" s="283"/>
      <c r="E3" s="284"/>
    </row>
    <row r="4" spans="1:5" x14ac:dyDescent="0.25">
      <c r="A4" s="3"/>
      <c r="B4" s="282"/>
      <c r="C4" s="283"/>
      <c r="D4" s="283"/>
      <c r="E4" s="284"/>
    </row>
    <row r="5" spans="1:5" x14ac:dyDescent="0.25">
      <c r="A5" s="3"/>
      <c r="B5" s="282"/>
      <c r="C5" s="283"/>
      <c r="D5" s="283"/>
      <c r="E5" s="284"/>
    </row>
    <row r="6" spans="1:5" x14ac:dyDescent="0.25">
      <c r="A6" s="98"/>
      <c r="B6" s="282"/>
      <c r="C6" s="283"/>
      <c r="D6" s="283"/>
      <c r="E6" s="284"/>
    </row>
    <row r="7" spans="1:5" x14ac:dyDescent="0.25">
      <c r="A7" s="4"/>
      <c r="B7" s="5"/>
      <c r="C7" s="5"/>
      <c r="D7" s="5"/>
      <c r="E7" s="6"/>
    </row>
    <row r="8" spans="1:5" x14ac:dyDescent="0.25">
      <c r="A8" s="76" t="s">
        <v>3</v>
      </c>
      <c r="B8" s="76" t="s">
        <v>4</v>
      </c>
      <c r="C8" s="76" t="s">
        <v>5</v>
      </c>
      <c r="D8" s="76" t="s">
        <v>6</v>
      </c>
      <c r="E8" s="76" t="s">
        <v>7</v>
      </c>
    </row>
    <row r="9" spans="1:5" x14ac:dyDescent="0.25">
      <c r="A9" s="273" t="s">
        <v>143</v>
      </c>
      <c r="B9" s="289"/>
      <c r="C9" s="12"/>
      <c r="D9" s="12"/>
      <c r="E9" s="15"/>
    </row>
    <row r="10" spans="1:5" x14ac:dyDescent="0.25">
      <c r="A10" s="55"/>
      <c r="B10" s="13"/>
      <c r="C10" s="13"/>
      <c r="D10" s="99"/>
      <c r="E10" s="214">
        <f>SUM(B10*D10)</f>
        <v>0</v>
      </c>
    </row>
    <row r="11" spans="1:5" x14ac:dyDescent="0.25">
      <c r="A11" s="55"/>
      <c r="B11" s="13"/>
      <c r="C11" s="13"/>
      <c r="D11" s="99"/>
      <c r="E11" s="214">
        <f t="shared" ref="E11:E20" si="0">SUM(B11*D11)</f>
        <v>0</v>
      </c>
    </row>
    <row r="12" spans="1:5" x14ac:dyDescent="0.25">
      <c r="A12" s="55"/>
      <c r="B12" s="13"/>
      <c r="C12" s="13"/>
      <c r="D12" s="99"/>
      <c r="E12" s="214">
        <f t="shared" si="0"/>
        <v>0</v>
      </c>
    </row>
    <row r="13" spans="1:5" x14ac:dyDescent="0.25">
      <c r="A13" s="55"/>
      <c r="B13" s="13"/>
      <c r="C13" s="13"/>
      <c r="D13" s="99"/>
      <c r="E13" s="214">
        <f t="shared" si="0"/>
        <v>0</v>
      </c>
    </row>
    <row r="14" spans="1:5" x14ac:dyDescent="0.25">
      <c r="A14" s="55"/>
      <c r="B14" s="13"/>
      <c r="C14" s="13"/>
      <c r="D14" s="99"/>
      <c r="E14" s="214">
        <f t="shared" si="0"/>
        <v>0</v>
      </c>
    </row>
    <row r="15" spans="1:5" x14ac:dyDescent="0.25">
      <c r="A15" s="100" t="s">
        <v>108</v>
      </c>
      <c r="B15" s="100"/>
      <c r="C15" s="100"/>
      <c r="D15" s="100"/>
      <c r="E15" s="221">
        <f>SUM(E10:E14)</f>
        <v>0</v>
      </c>
    </row>
    <row r="16" spans="1:5" x14ac:dyDescent="0.25">
      <c r="A16" s="294" t="s">
        <v>144</v>
      </c>
      <c r="B16" s="289"/>
      <c r="C16" s="12"/>
      <c r="D16" s="12"/>
      <c r="E16" s="214"/>
    </row>
    <row r="17" spans="1:5" x14ac:dyDescent="0.25">
      <c r="A17" s="55"/>
      <c r="B17" s="13"/>
      <c r="C17" s="13"/>
      <c r="D17" s="99"/>
      <c r="E17" s="214">
        <f t="shared" si="0"/>
        <v>0</v>
      </c>
    </row>
    <row r="18" spans="1:5" x14ac:dyDescent="0.25">
      <c r="A18" s="55"/>
      <c r="B18" s="13"/>
      <c r="C18" s="13"/>
      <c r="D18" s="99"/>
      <c r="E18" s="214">
        <f t="shared" si="0"/>
        <v>0</v>
      </c>
    </row>
    <row r="19" spans="1:5" x14ac:dyDescent="0.25">
      <c r="A19" s="55"/>
      <c r="B19" s="13"/>
      <c r="C19" s="13"/>
      <c r="D19" s="99"/>
      <c r="E19" s="214">
        <f t="shared" si="0"/>
        <v>0</v>
      </c>
    </row>
    <row r="20" spans="1:5" x14ac:dyDescent="0.25">
      <c r="A20" s="55"/>
      <c r="B20" s="13"/>
      <c r="C20" s="13"/>
      <c r="D20" s="99"/>
      <c r="E20" s="214">
        <f t="shared" si="0"/>
        <v>0</v>
      </c>
    </row>
    <row r="21" spans="1:5" x14ac:dyDescent="0.25">
      <c r="A21" s="100" t="s">
        <v>108</v>
      </c>
      <c r="B21" s="100"/>
      <c r="C21" s="100"/>
      <c r="D21" s="100"/>
      <c r="E21" s="221">
        <f>SUM(E17:E20)</f>
        <v>0</v>
      </c>
    </row>
    <row r="22" spans="1:5" x14ac:dyDescent="0.25">
      <c r="A22" s="273" t="s">
        <v>145</v>
      </c>
      <c r="B22" s="289"/>
      <c r="C22" s="12"/>
      <c r="D22" s="12"/>
      <c r="E22" s="214"/>
    </row>
    <row r="23" spans="1:5" x14ac:dyDescent="0.25">
      <c r="A23" s="55"/>
      <c r="B23" s="13"/>
      <c r="C23" s="13"/>
      <c r="D23" s="99"/>
      <c r="E23" s="214">
        <f t="shared" ref="E23:E33" si="1">SUM(B23*D23)</f>
        <v>0</v>
      </c>
    </row>
    <row r="24" spans="1:5" s="196" customFormat="1" x14ac:dyDescent="0.25">
      <c r="A24" s="55"/>
      <c r="B24" s="13"/>
      <c r="C24" s="13"/>
      <c r="D24" s="99"/>
      <c r="E24" s="214">
        <f t="shared" si="1"/>
        <v>0</v>
      </c>
    </row>
    <row r="25" spans="1:5" s="196" customFormat="1" x14ac:dyDescent="0.25">
      <c r="A25" s="55"/>
      <c r="B25" s="13"/>
      <c r="C25" s="13"/>
      <c r="D25" s="99"/>
      <c r="E25" s="214">
        <f t="shared" si="1"/>
        <v>0</v>
      </c>
    </row>
    <row r="26" spans="1:5" x14ac:dyDescent="0.25">
      <c r="A26" s="55"/>
      <c r="B26" s="13"/>
      <c r="C26" s="13"/>
      <c r="D26" s="99"/>
      <c r="E26" s="214">
        <f t="shared" si="1"/>
        <v>0</v>
      </c>
    </row>
    <row r="27" spans="1:5" x14ac:dyDescent="0.25">
      <c r="A27" s="55"/>
      <c r="B27" s="13"/>
      <c r="C27" s="13"/>
      <c r="D27" s="99"/>
      <c r="E27" s="214">
        <f t="shared" si="1"/>
        <v>0</v>
      </c>
    </row>
    <row r="28" spans="1:5" x14ac:dyDescent="0.25">
      <c r="A28" s="55"/>
      <c r="B28" s="13"/>
      <c r="C28" s="13"/>
      <c r="D28" s="99"/>
      <c r="E28" s="214">
        <f t="shared" si="1"/>
        <v>0</v>
      </c>
    </row>
    <row r="29" spans="1:5" x14ac:dyDescent="0.25">
      <c r="A29" s="55"/>
      <c r="B29" s="13"/>
      <c r="C29" s="13"/>
      <c r="D29" s="99"/>
      <c r="E29" s="214">
        <f t="shared" si="1"/>
        <v>0</v>
      </c>
    </row>
    <row r="30" spans="1:5" x14ac:dyDescent="0.25">
      <c r="A30" s="55"/>
      <c r="B30" s="13"/>
      <c r="C30" s="13"/>
      <c r="D30" s="99"/>
      <c r="E30" s="214">
        <f t="shared" si="1"/>
        <v>0</v>
      </c>
    </row>
    <row r="31" spans="1:5" x14ac:dyDescent="0.25">
      <c r="A31" s="55"/>
      <c r="B31" s="13"/>
      <c r="C31" s="13"/>
      <c r="D31" s="99"/>
      <c r="E31" s="214">
        <f t="shared" si="1"/>
        <v>0</v>
      </c>
    </row>
    <row r="32" spans="1:5" x14ac:dyDescent="0.25">
      <c r="A32" s="55"/>
      <c r="B32" s="13"/>
      <c r="C32" s="13"/>
      <c r="D32" s="99"/>
      <c r="E32" s="214">
        <f t="shared" si="1"/>
        <v>0</v>
      </c>
    </row>
    <row r="33" spans="1:5" x14ac:dyDescent="0.25">
      <c r="A33" s="55"/>
      <c r="B33" s="13"/>
      <c r="C33" s="13"/>
      <c r="D33" s="99"/>
      <c r="E33" s="214">
        <f t="shared" si="1"/>
        <v>0</v>
      </c>
    </row>
    <row r="34" spans="1:5" x14ac:dyDescent="0.25">
      <c r="A34" s="100" t="s">
        <v>108</v>
      </c>
      <c r="B34" s="101"/>
      <c r="C34" s="100"/>
      <c r="D34" s="100"/>
      <c r="E34" s="221">
        <f>SUM(E23:E33)</f>
        <v>0</v>
      </c>
    </row>
    <row r="35" spans="1:5" x14ac:dyDescent="0.25">
      <c r="A35" s="273" t="s">
        <v>146</v>
      </c>
      <c r="B35" s="288"/>
      <c r="C35" s="12"/>
      <c r="D35" s="12"/>
      <c r="E35" s="214"/>
    </row>
    <row r="36" spans="1:5" x14ac:dyDescent="0.25">
      <c r="A36" s="55"/>
      <c r="B36" s="13"/>
      <c r="C36" s="13"/>
      <c r="D36" s="99"/>
      <c r="E36" s="214">
        <f>SUM(B36*D36)</f>
        <v>0</v>
      </c>
    </row>
    <row r="37" spans="1:5" x14ac:dyDescent="0.25">
      <c r="A37" s="55"/>
      <c r="B37" s="13"/>
      <c r="C37" s="13"/>
      <c r="D37" s="99"/>
      <c r="E37" s="214">
        <f>SUM(B37*D37)</f>
        <v>0</v>
      </c>
    </row>
    <row r="38" spans="1:5" x14ac:dyDescent="0.25">
      <c r="A38" s="100" t="s">
        <v>108</v>
      </c>
      <c r="B38" s="101"/>
      <c r="C38" s="100"/>
      <c r="D38" s="100"/>
      <c r="E38" s="221">
        <f>SUM(E35:E37)</f>
        <v>0</v>
      </c>
    </row>
    <row r="39" spans="1:5" x14ac:dyDescent="0.25">
      <c r="A39" s="273" t="s">
        <v>147</v>
      </c>
      <c r="B39" s="288"/>
      <c r="C39" s="12"/>
      <c r="D39" s="12"/>
      <c r="E39" s="214"/>
    </row>
    <row r="40" spans="1:5" x14ac:dyDescent="0.25">
      <c r="A40" s="55"/>
      <c r="B40" s="13"/>
      <c r="C40" s="13"/>
      <c r="D40" s="99"/>
      <c r="E40" s="214">
        <f>SUM(B40*D40)</f>
        <v>0</v>
      </c>
    </row>
    <row r="41" spans="1:5" x14ac:dyDescent="0.25">
      <c r="A41" s="55"/>
      <c r="B41" s="13"/>
      <c r="C41" s="13"/>
      <c r="D41" s="99"/>
      <c r="E41" s="214">
        <f>SUM(B41*D41)</f>
        <v>0</v>
      </c>
    </row>
    <row r="42" spans="1:5" x14ac:dyDescent="0.25">
      <c r="A42" s="100" t="s">
        <v>108</v>
      </c>
      <c r="B42" s="101"/>
      <c r="C42" s="100"/>
      <c r="D42" s="100"/>
      <c r="E42" s="221">
        <f>SUM(E40:E41)</f>
        <v>0</v>
      </c>
    </row>
    <row r="43" spans="1:5" x14ac:dyDescent="0.25">
      <c r="A43" s="273" t="s">
        <v>148</v>
      </c>
      <c r="B43" s="288"/>
      <c r="C43" s="12"/>
      <c r="D43" s="12"/>
      <c r="E43" s="214"/>
    </row>
    <row r="44" spans="1:5" x14ac:dyDescent="0.25">
      <c r="A44" s="12" t="s">
        <v>135</v>
      </c>
      <c r="B44" s="13"/>
      <c r="C44" s="12" t="s">
        <v>149</v>
      </c>
      <c r="D44" s="54">
        <v>5.5</v>
      </c>
      <c r="E44" s="214">
        <f>SUM(B44*D44)</f>
        <v>0</v>
      </c>
    </row>
    <row r="45" spans="1:5" x14ac:dyDescent="0.25">
      <c r="A45" s="12" t="s">
        <v>150</v>
      </c>
      <c r="B45" s="13"/>
      <c r="C45" s="12" t="s">
        <v>149</v>
      </c>
      <c r="D45" s="54">
        <v>22</v>
      </c>
      <c r="E45" s="214">
        <f>SUM(B45*D45)</f>
        <v>0</v>
      </c>
    </row>
    <row r="46" spans="1:5" x14ac:dyDescent="0.25">
      <c r="A46" s="12" t="s">
        <v>151</v>
      </c>
      <c r="B46" s="13"/>
      <c r="C46" s="12" t="s">
        <v>149</v>
      </c>
      <c r="D46" s="54">
        <v>15</v>
      </c>
      <c r="E46" s="214">
        <f>SUM(B46*D46)</f>
        <v>0</v>
      </c>
    </row>
    <row r="47" spans="1:5" x14ac:dyDescent="0.25">
      <c r="A47" s="55"/>
      <c r="B47" s="13"/>
      <c r="C47" s="13"/>
      <c r="D47" s="99"/>
      <c r="E47" s="214">
        <f>SUM(B47*D47)</f>
        <v>0</v>
      </c>
    </row>
    <row r="48" spans="1:5" x14ac:dyDescent="0.25">
      <c r="A48" s="100" t="s">
        <v>108</v>
      </c>
      <c r="B48" s="101"/>
      <c r="C48" s="100"/>
      <c r="D48" s="100"/>
      <c r="E48" s="221">
        <f>SUM(E44:E47)</f>
        <v>0</v>
      </c>
    </row>
    <row r="49" spans="1:5" ht="15.75" thickBot="1" x14ac:dyDescent="0.3">
      <c r="A49" s="103"/>
      <c r="B49" s="103"/>
      <c r="C49" s="103"/>
      <c r="D49" s="103"/>
      <c r="E49" s="222"/>
    </row>
    <row r="50" spans="1:5" ht="15.75" thickTop="1" x14ac:dyDescent="0.25">
      <c r="A50" s="70" t="s">
        <v>154</v>
      </c>
      <c r="B50" s="20"/>
      <c r="C50" s="20"/>
      <c r="D50" s="20"/>
      <c r="E50" s="215">
        <f>SUM(E15+E21+E34+E38+E42+E48)</f>
        <v>0</v>
      </c>
    </row>
    <row r="51" spans="1:5" x14ac:dyDescent="0.25">
      <c r="A51" s="1" t="s">
        <v>0</v>
      </c>
      <c r="B51" s="291">
        <f t="shared" ref="B51:B56" si="2">B1</f>
        <v>0</v>
      </c>
      <c r="C51" s="292"/>
      <c r="D51" s="292"/>
      <c r="E51" s="293"/>
    </row>
    <row r="52" spans="1:5" x14ac:dyDescent="0.25">
      <c r="A52" s="1" t="s">
        <v>1</v>
      </c>
      <c r="B52" s="291">
        <f t="shared" si="2"/>
        <v>0</v>
      </c>
      <c r="C52" s="292"/>
      <c r="D52" s="292"/>
      <c r="E52" s="293"/>
    </row>
    <row r="53" spans="1:5" x14ac:dyDescent="0.25">
      <c r="A53" s="1" t="s">
        <v>2</v>
      </c>
      <c r="B53" s="291">
        <f t="shared" si="2"/>
        <v>0</v>
      </c>
      <c r="C53" s="292"/>
      <c r="D53" s="292"/>
      <c r="E53" s="293"/>
    </row>
    <row r="54" spans="1:5" x14ac:dyDescent="0.25">
      <c r="A54" s="3"/>
      <c r="B54" s="291">
        <f t="shared" si="2"/>
        <v>0</v>
      </c>
      <c r="C54" s="292"/>
      <c r="D54" s="292"/>
      <c r="E54" s="293"/>
    </row>
    <row r="55" spans="1:5" x14ac:dyDescent="0.25">
      <c r="A55" s="3"/>
      <c r="B55" s="291">
        <f t="shared" si="2"/>
        <v>0</v>
      </c>
      <c r="C55" s="292"/>
      <c r="D55" s="292"/>
      <c r="E55" s="293"/>
    </row>
    <row r="56" spans="1:5" x14ac:dyDescent="0.25">
      <c r="A56" s="3"/>
      <c r="B56" s="291">
        <f t="shared" si="2"/>
        <v>0</v>
      </c>
      <c r="C56" s="292"/>
      <c r="D56" s="292"/>
      <c r="E56" s="293"/>
    </row>
    <row r="57" spans="1:5" x14ac:dyDescent="0.25">
      <c r="A57" s="4"/>
      <c r="B57" s="5"/>
      <c r="C57" s="5"/>
      <c r="D57" s="5"/>
      <c r="E57" s="6"/>
    </row>
    <row r="58" spans="1:5" x14ac:dyDescent="0.25">
      <c r="A58" s="76" t="s">
        <v>3</v>
      </c>
      <c r="B58" s="76" t="s">
        <v>4</v>
      </c>
      <c r="C58" s="76" t="s">
        <v>5</v>
      </c>
      <c r="D58" s="76" t="s">
        <v>6</v>
      </c>
      <c r="E58" s="76" t="s">
        <v>7</v>
      </c>
    </row>
    <row r="59" spans="1:5" x14ac:dyDescent="0.25">
      <c r="A59" s="273" t="s">
        <v>152</v>
      </c>
      <c r="B59" s="288"/>
      <c r="C59" s="12"/>
      <c r="D59" s="12"/>
      <c r="E59" s="15"/>
    </row>
    <row r="60" spans="1:5" x14ac:dyDescent="0.25">
      <c r="A60" s="12" t="s">
        <v>153</v>
      </c>
      <c r="B60" s="13"/>
      <c r="C60" s="12" t="s">
        <v>15</v>
      </c>
      <c r="D60" s="54">
        <v>2500</v>
      </c>
      <c r="E60" s="214">
        <f>SUM(B60*D60)</f>
        <v>0</v>
      </c>
    </row>
    <row r="61" spans="1:5" x14ac:dyDescent="0.25">
      <c r="A61" s="55"/>
      <c r="B61" s="13"/>
      <c r="C61" s="13"/>
      <c r="D61" s="99"/>
      <c r="E61" s="214">
        <f>SUM(B61*D61)</f>
        <v>0</v>
      </c>
    </row>
    <row r="62" spans="1:5" x14ac:dyDescent="0.25">
      <c r="A62" s="55"/>
      <c r="B62" s="13"/>
      <c r="C62" s="13"/>
      <c r="D62" s="99"/>
      <c r="E62" s="214">
        <f>SUM(B62*D62)</f>
        <v>0</v>
      </c>
    </row>
    <row r="63" spans="1:5" x14ac:dyDescent="0.25">
      <c r="A63" s="102"/>
      <c r="B63" s="13"/>
      <c r="C63" s="13"/>
      <c r="D63" s="99"/>
      <c r="E63" s="214">
        <f>SUM(B63*D63)</f>
        <v>0</v>
      </c>
    </row>
    <row r="64" spans="1:5" x14ac:dyDescent="0.25">
      <c r="A64" s="100" t="s">
        <v>108</v>
      </c>
      <c r="B64" s="101"/>
      <c r="C64" s="100"/>
      <c r="D64" s="100"/>
      <c r="E64" s="221">
        <f>SUM(E60:E63)</f>
        <v>0</v>
      </c>
    </row>
    <row r="65" spans="1:5" x14ac:dyDescent="0.25">
      <c r="A65" s="104" t="s">
        <v>155</v>
      </c>
      <c r="B65" s="28"/>
      <c r="C65" s="76"/>
      <c r="D65" s="76"/>
      <c r="E65" s="223"/>
    </row>
    <row r="66" spans="1:5" x14ac:dyDescent="0.25">
      <c r="A66" s="105"/>
      <c r="B66" s="106"/>
      <c r="C66" s="107"/>
      <c r="D66" s="107"/>
      <c r="E66" s="224"/>
    </row>
    <row r="67" spans="1:5" x14ac:dyDescent="0.25">
      <c r="A67" s="183"/>
      <c r="B67" s="82"/>
      <c r="C67" s="12"/>
      <c r="D67" s="12"/>
      <c r="E67" s="214"/>
    </row>
    <row r="68" spans="1:5" x14ac:dyDescent="0.25">
      <c r="A68" s="55"/>
      <c r="B68" s="13"/>
      <c r="C68" s="13"/>
      <c r="D68" s="99"/>
      <c r="E68" s="214">
        <f>SUM(B68*D68)</f>
        <v>0</v>
      </c>
    </row>
    <row r="69" spans="1:5" x14ac:dyDescent="0.25">
      <c r="A69" s="55"/>
      <c r="B69" s="13"/>
      <c r="C69" s="13"/>
      <c r="D69" s="99"/>
      <c r="E69" s="214">
        <f>SUM(B69*D69)</f>
        <v>0</v>
      </c>
    </row>
    <row r="70" spans="1:5" x14ac:dyDescent="0.25">
      <c r="A70" s="55"/>
      <c r="B70" s="13"/>
      <c r="C70" s="13"/>
      <c r="D70" s="99"/>
      <c r="E70" s="214">
        <f>SUM(B70*D70)</f>
        <v>0</v>
      </c>
    </row>
    <row r="71" spans="1:5" x14ac:dyDescent="0.25">
      <c r="A71" s="100" t="s">
        <v>108</v>
      </c>
      <c r="B71" s="100"/>
      <c r="C71" s="100"/>
      <c r="D71" s="100"/>
      <c r="E71" s="221">
        <f>SUM(E68:E70)</f>
        <v>0</v>
      </c>
    </row>
    <row r="72" spans="1:5" x14ac:dyDescent="0.25">
      <c r="A72" s="298"/>
      <c r="B72" s="299"/>
      <c r="C72" s="12"/>
      <c r="D72" s="12"/>
      <c r="E72" s="214"/>
    </row>
    <row r="73" spans="1:5" x14ac:dyDescent="0.25">
      <c r="A73" s="55"/>
      <c r="B73" s="13"/>
      <c r="C73" s="13"/>
      <c r="D73" s="99"/>
      <c r="E73" s="214">
        <f>SUM(B73*D73)</f>
        <v>0</v>
      </c>
    </row>
    <row r="74" spans="1:5" x14ac:dyDescent="0.25">
      <c r="A74" s="55"/>
      <c r="B74" s="13"/>
      <c r="C74" s="13"/>
      <c r="D74" s="99"/>
      <c r="E74" s="214">
        <f>SUM(B74*D74)</f>
        <v>0</v>
      </c>
    </row>
    <row r="75" spans="1:5" x14ac:dyDescent="0.25">
      <c r="A75" s="55"/>
      <c r="B75" s="13"/>
      <c r="C75" s="13"/>
      <c r="D75" s="99"/>
      <c r="E75" s="214">
        <f>SUM(B75*D75)</f>
        <v>0</v>
      </c>
    </row>
    <row r="76" spans="1:5" x14ac:dyDescent="0.25">
      <c r="A76" s="100" t="s">
        <v>108</v>
      </c>
      <c r="B76" s="100"/>
      <c r="C76" s="100"/>
      <c r="D76" s="100"/>
      <c r="E76" s="221">
        <f>SUM(E73:E75)</f>
        <v>0</v>
      </c>
    </row>
    <row r="77" spans="1:5" x14ac:dyDescent="0.25">
      <c r="A77" s="300"/>
      <c r="B77" s="299"/>
      <c r="C77" s="12"/>
      <c r="D77" s="12"/>
      <c r="E77" s="214"/>
    </row>
    <row r="78" spans="1:5" x14ac:dyDescent="0.25">
      <c r="A78" s="55"/>
      <c r="B78" s="13"/>
      <c r="C78" s="13"/>
      <c r="D78" s="99"/>
      <c r="E78" s="214">
        <f>SUM(B78*D78)</f>
        <v>0</v>
      </c>
    </row>
    <row r="79" spans="1:5" x14ac:dyDescent="0.25">
      <c r="A79" s="55"/>
      <c r="B79" s="13"/>
      <c r="C79" s="13"/>
      <c r="D79" s="99"/>
      <c r="E79" s="214">
        <f>SUM(B79*D79)</f>
        <v>0</v>
      </c>
    </row>
    <row r="80" spans="1:5" x14ac:dyDescent="0.25">
      <c r="A80" s="55"/>
      <c r="B80" s="13"/>
      <c r="C80" s="13"/>
      <c r="D80" s="99"/>
      <c r="E80" s="214">
        <f>SUM(B80*D80)</f>
        <v>0</v>
      </c>
    </row>
    <row r="81" spans="1:5" x14ac:dyDescent="0.25">
      <c r="A81" s="100" t="s">
        <v>108</v>
      </c>
      <c r="B81" s="101"/>
      <c r="C81" s="100"/>
      <c r="D81" s="100"/>
      <c r="E81" s="221">
        <f>SUM(E78:E80)</f>
        <v>0</v>
      </c>
    </row>
    <row r="82" spans="1:5" x14ac:dyDescent="0.25">
      <c r="A82" s="300"/>
      <c r="B82" s="301"/>
      <c r="C82" s="12"/>
      <c r="D82" s="12"/>
      <c r="E82" s="214"/>
    </row>
    <row r="83" spans="1:5" x14ac:dyDescent="0.25">
      <c r="A83" s="181"/>
      <c r="B83" s="182"/>
      <c r="C83" s="13"/>
      <c r="D83" s="99"/>
      <c r="E83" s="214">
        <f>SUM(B83*D83)</f>
        <v>0</v>
      </c>
    </row>
    <row r="84" spans="1:5" x14ac:dyDescent="0.25">
      <c r="A84" s="55"/>
      <c r="B84" s="13"/>
      <c r="C84" s="13"/>
      <c r="D84" s="99"/>
      <c r="E84" s="214">
        <f>SUM(B84*D84)</f>
        <v>0</v>
      </c>
    </row>
    <row r="85" spans="1:5" x14ac:dyDescent="0.25">
      <c r="A85" s="55"/>
      <c r="B85" s="13"/>
      <c r="C85" s="13"/>
      <c r="D85" s="99"/>
      <c r="E85" s="214">
        <f>SUM(B85*D85)</f>
        <v>0</v>
      </c>
    </row>
    <row r="86" spans="1:5" x14ac:dyDescent="0.25">
      <c r="A86" s="100" t="s">
        <v>108</v>
      </c>
      <c r="B86" s="101"/>
      <c r="C86" s="100"/>
      <c r="D86" s="100"/>
      <c r="E86" s="221">
        <f>SUM(E83:E85)</f>
        <v>0</v>
      </c>
    </row>
    <row r="87" spans="1:5" x14ac:dyDescent="0.25">
      <c r="A87" s="300"/>
      <c r="B87" s="301"/>
      <c r="C87" s="12"/>
      <c r="D87" s="12"/>
      <c r="E87" s="214"/>
    </row>
    <row r="88" spans="1:5" s="196" customFormat="1" x14ac:dyDescent="0.25">
      <c r="A88" s="55"/>
      <c r="B88" s="13"/>
      <c r="C88" s="13"/>
      <c r="D88" s="99"/>
      <c r="E88" s="214">
        <f>SUM(B88*D88)</f>
        <v>0</v>
      </c>
    </row>
    <row r="89" spans="1:5" x14ac:dyDescent="0.25">
      <c r="A89" s="55"/>
      <c r="B89" s="13"/>
      <c r="C89" s="13"/>
      <c r="D89" s="99"/>
      <c r="E89" s="214">
        <f>SUM(B89*D89)</f>
        <v>0</v>
      </c>
    </row>
    <row r="90" spans="1:5" x14ac:dyDescent="0.25">
      <c r="A90" s="55"/>
      <c r="B90" s="13"/>
      <c r="C90" s="13"/>
      <c r="D90" s="99"/>
      <c r="E90" s="214">
        <f>SUM(B90*D90)</f>
        <v>0</v>
      </c>
    </row>
    <row r="91" spans="1:5" x14ac:dyDescent="0.25">
      <c r="A91" s="55"/>
      <c r="B91" s="13"/>
      <c r="C91" s="13"/>
      <c r="D91" s="99"/>
      <c r="E91" s="214">
        <f>SUM(B91*D91)</f>
        <v>0</v>
      </c>
    </row>
    <row r="92" spans="1:5" x14ac:dyDescent="0.25">
      <c r="A92" s="100" t="s">
        <v>108</v>
      </c>
      <c r="B92" s="101"/>
      <c r="C92" s="100"/>
      <c r="D92" s="100"/>
      <c r="E92" s="221">
        <f>SUM(E88:E91)</f>
        <v>0</v>
      </c>
    </row>
    <row r="93" spans="1:5" x14ac:dyDescent="0.25">
      <c r="A93" s="300"/>
      <c r="B93" s="301"/>
      <c r="C93" s="12"/>
      <c r="D93" s="12"/>
      <c r="E93" s="214"/>
    </row>
    <row r="94" spans="1:5" x14ac:dyDescent="0.25">
      <c r="A94" s="55"/>
      <c r="B94" s="13"/>
      <c r="C94" s="13"/>
      <c r="D94" s="99"/>
      <c r="E94" s="214">
        <f>SUM(B94*D94)</f>
        <v>0</v>
      </c>
    </row>
    <row r="95" spans="1:5" x14ac:dyDescent="0.25">
      <c r="A95" s="55"/>
      <c r="B95" s="13"/>
      <c r="C95" s="13"/>
      <c r="D95" s="99"/>
      <c r="E95" s="214">
        <f>SUM(B95*D95)</f>
        <v>0</v>
      </c>
    </row>
    <row r="96" spans="1:5" s="79" customFormat="1" x14ac:dyDescent="0.25">
      <c r="A96" s="55"/>
      <c r="B96" s="13"/>
      <c r="C96" s="13"/>
      <c r="D96" s="99"/>
      <c r="E96" s="214">
        <f>SUM(B96*D96)</f>
        <v>0</v>
      </c>
    </row>
    <row r="97" spans="1:5" s="79" customFormat="1" x14ac:dyDescent="0.25">
      <c r="A97" s="55"/>
      <c r="B97" s="13"/>
      <c r="C97" s="13"/>
      <c r="D97" s="99"/>
      <c r="E97" s="214">
        <f>SUM(B97*D97)</f>
        <v>0</v>
      </c>
    </row>
    <row r="98" spans="1:5" x14ac:dyDescent="0.25">
      <c r="A98" s="100" t="s">
        <v>108</v>
      </c>
      <c r="B98" s="101"/>
      <c r="C98" s="100"/>
      <c r="D98" s="100"/>
      <c r="E98" s="221">
        <f>SUM(E94:E97)</f>
        <v>0</v>
      </c>
    </row>
    <row r="99" spans="1:5" ht="15.75" thickBot="1" x14ac:dyDescent="0.3">
      <c r="A99" s="103"/>
      <c r="B99" s="103"/>
      <c r="C99" s="103"/>
      <c r="D99" s="103"/>
      <c r="E99" s="222"/>
    </row>
    <row r="100" spans="1:5" ht="15.75" thickTop="1" x14ac:dyDescent="0.25">
      <c r="A100" s="70" t="s">
        <v>156</v>
      </c>
      <c r="B100" s="70"/>
      <c r="C100" s="70"/>
      <c r="D100" s="70"/>
      <c r="E100" s="215">
        <f>SUM(E64+E71+E76+E81+E86+E92+E98)</f>
        <v>0</v>
      </c>
    </row>
    <row r="101" spans="1:5" ht="12.75" customHeight="1" x14ac:dyDescent="0.25">
      <c r="A101" s="1" t="s">
        <v>0</v>
      </c>
      <c r="B101" s="295">
        <f t="shared" ref="B101:B106" si="3">B1</f>
        <v>0</v>
      </c>
      <c r="C101" s="296"/>
      <c r="D101" s="296"/>
      <c r="E101" s="297"/>
    </row>
    <row r="102" spans="1:5" ht="12.75" customHeight="1" x14ac:dyDescent="0.25">
      <c r="A102" s="1" t="s">
        <v>1</v>
      </c>
      <c r="B102" s="295">
        <f t="shared" si="3"/>
        <v>0</v>
      </c>
      <c r="C102" s="296"/>
      <c r="D102" s="296"/>
      <c r="E102" s="297"/>
    </row>
    <row r="103" spans="1:5" ht="12.75" customHeight="1" x14ac:dyDescent="0.25">
      <c r="A103" s="1" t="s">
        <v>2</v>
      </c>
      <c r="B103" s="295">
        <f t="shared" si="3"/>
        <v>0</v>
      </c>
      <c r="C103" s="296"/>
      <c r="D103" s="296"/>
      <c r="E103" s="297"/>
    </row>
    <row r="104" spans="1:5" ht="12.75" customHeight="1" x14ac:dyDescent="0.25">
      <c r="A104" s="3"/>
      <c r="B104" s="295">
        <f t="shared" si="3"/>
        <v>0</v>
      </c>
      <c r="C104" s="296"/>
      <c r="D104" s="296"/>
      <c r="E104" s="297"/>
    </row>
    <row r="105" spans="1:5" ht="12.75" customHeight="1" x14ac:dyDescent="0.25">
      <c r="A105" s="3"/>
      <c r="B105" s="295">
        <f t="shared" si="3"/>
        <v>0</v>
      </c>
      <c r="C105" s="296"/>
      <c r="D105" s="296"/>
      <c r="E105" s="297"/>
    </row>
    <row r="106" spans="1:5" ht="12.75" customHeight="1" x14ac:dyDescent="0.25">
      <c r="A106" s="3"/>
      <c r="B106" s="295">
        <f t="shared" si="3"/>
        <v>0</v>
      </c>
      <c r="C106" s="296"/>
      <c r="D106" s="296"/>
      <c r="E106" s="297"/>
    </row>
    <row r="107" spans="1:5" ht="12.75" customHeight="1" x14ac:dyDescent="0.25">
      <c r="A107" s="109"/>
      <c r="B107" s="109"/>
      <c r="C107" s="109"/>
      <c r="D107" s="109"/>
      <c r="E107" s="109"/>
    </row>
    <row r="108" spans="1:5" ht="12.75" customHeight="1" x14ac:dyDescent="0.25">
      <c r="A108" s="110"/>
      <c r="B108" s="111"/>
      <c r="C108" s="111"/>
      <c r="D108" s="111"/>
      <c r="E108" s="111"/>
    </row>
    <row r="109" spans="1:5" ht="12.75" customHeight="1" x14ac:dyDescent="0.25">
      <c r="A109" s="68"/>
      <c r="B109" s="76" t="s">
        <v>118</v>
      </c>
      <c r="C109" s="68"/>
      <c r="D109" s="68"/>
      <c r="E109" s="76" t="s">
        <v>108</v>
      </c>
    </row>
    <row r="110" spans="1:5" ht="12.75" customHeight="1" x14ac:dyDescent="0.25">
      <c r="A110" s="77" t="s">
        <v>157</v>
      </c>
      <c r="B110" s="225">
        <f>E15</f>
        <v>0</v>
      </c>
      <c r="C110" s="77" t="s">
        <v>120</v>
      </c>
      <c r="D110" s="112"/>
      <c r="E110" s="225">
        <f>SUM(B110*1.25)</f>
        <v>0</v>
      </c>
    </row>
    <row r="111" spans="1:5" ht="12.75" customHeight="1" x14ac:dyDescent="0.25">
      <c r="A111" s="77" t="s">
        <v>158</v>
      </c>
      <c r="B111" s="225">
        <f>E21</f>
        <v>0</v>
      </c>
      <c r="C111" s="77" t="s">
        <v>120</v>
      </c>
      <c r="D111" s="112"/>
      <c r="E111" s="225">
        <f t="shared" ref="E111:E122" si="4">SUM(B111*1.25)</f>
        <v>0</v>
      </c>
    </row>
    <row r="112" spans="1:5" ht="12.75" customHeight="1" x14ac:dyDescent="0.25">
      <c r="A112" s="77" t="s">
        <v>159</v>
      </c>
      <c r="B112" s="225">
        <f>E34</f>
        <v>0</v>
      </c>
      <c r="C112" s="77" t="s">
        <v>120</v>
      </c>
      <c r="D112" s="112"/>
      <c r="E112" s="225">
        <f t="shared" si="4"/>
        <v>0</v>
      </c>
    </row>
    <row r="113" spans="1:5" ht="12.75" customHeight="1" x14ac:dyDescent="0.25">
      <c r="A113" s="77" t="s">
        <v>160</v>
      </c>
      <c r="B113" s="225">
        <f>E38</f>
        <v>0</v>
      </c>
      <c r="C113" s="77" t="s">
        <v>120</v>
      </c>
      <c r="D113" s="112"/>
      <c r="E113" s="225">
        <f t="shared" si="4"/>
        <v>0</v>
      </c>
    </row>
    <row r="114" spans="1:5" ht="12.75" customHeight="1" x14ac:dyDescent="0.25">
      <c r="A114" s="77" t="s">
        <v>161</v>
      </c>
      <c r="B114" s="225">
        <f>E42</f>
        <v>0</v>
      </c>
      <c r="C114" s="77" t="s">
        <v>120</v>
      </c>
      <c r="D114" s="112"/>
      <c r="E114" s="225">
        <f t="shared" si="4"/>
        <v>0</v>
      </c>
    </row>
    <row r="115" spans="1:5" ht="12.75" customHeight="1" x14ac:dyDescent="0.25">
      <c r="A115" s="77" t="s">
        <v>162</v>
      </c>
      <c r="B115" s="225">
        <f>E48</f>
        <v>0</v>
      </c>
      <c r="C115" s="77" t="s">
        <v>120</v>
      </c>
      <c r="D115" s="112"/>
      <c r="E115" s="225">
        <f t="shared" si="4"/>
        <v>0</v>
      </c>
    </row>
    <row r="116" spans="1:5" ht="12.75" customHeight="1" x14ac:dyDescent="0.25">
      <c r="A116" s="77" t="s">
        <v>163</v>
      </c>
      <c r="B116" s="225">
        <f>E64</f>
        <v>0</v>
      </c>
      <c r="C116" s="77" t="s">
        <v>120</v>
      </c>
      <c r="D116" s="112"/>
      <c r="E116" s="225">
        <f t="shared" si="4"/>
        <v>0</v>
      </c>
    </row>
    <row r="117" spans="1:5" ht="12.75" customHeight="1" x14ac:dyDescent="0.25">
      <c r="A117" s="77">
        <f>A67</f>
        <v>0</v>
      </c>
      <c r="B117" s="225">
        <f>E71</f>
        <v>0</v>
      </c>
      <c r="C117" s="77" t="s">
        <v>120</v>
      </c>
      <c r="D117" s="112"/>
      <c r="E117" s="225">
        <f t="shared" si="4"/>
        <v>0</v>
      </c>
    </row>
    <row r="118" spans="1:5" ht="12.75" customHeight="1" x14ac:dyDescent="0.25">
      <c r="A118" s="77">
        <f>A72</f>
        <v>0</v>
      </c>
      <c r="B118" s="225">
        <f>E76</f>
        <v>0</v>
      </c>
      <c r="C118" s="77" t="s">
        <v>120</v>
      </c>
      <c r="D118" s="112"/>
      <c r="E118" s="225">
        <f t="shared" si="4"/>
        <v>0</v>
      </c>
    </row>
    <row r="119" spans="1:5" ht="12.75" customHeight="1" x14ac:dyDescent="0.25">
      <c r="A119" s="77">
        <f>A77</f>
        <v>0</v>
      </c>
      <c r="B119" s="225">
        <f>E81</f>
        <v>0</v>
      </c>
      <c r="C119" s="77" t="s">
        <v>120</v>
      </c>
      <c r="D119" s="112"/>
      <c r="E119" s="225">
        <f t="shared" si="4"/>
        <v>0</v>
      </c>
    </row>
    <row r="120" spans="1:5" ht="12.75" customHeight="1" x14ac:dyDescent="0.25">
      <c r="A120" s="77">
        <f>A82</f>
        <v>0</v>
      </c>
      <c r="B120" s="225">
        <f>E86</f>
        <v>0</v>
      </c>
      <c r="C120" s="77" t="s">
        <v>120</v>
      </c>
      <c r="D120" s="112"/>
      <c r="E120" s="225">
        <f t="shared" si="4"/>
        <v>0</v>
      </c>
    </row>
    <row r="121" spans="1:5" ht="12.75" customHeight="1" x14ac:dyDescent="0.25">
      <c r="A121" s="77">
        <f>A87</f>
        <v>0</v>
      </c>
      <c r="B121" s="225">
        <f>E92</f>
        <v>0</v>
      </c>
      <c r="C121" s="77" t="s">
        <v>120</v>
      </c>
      <c r="D121" s="112"/>
      <c r="E121" s="225">
        <f t="shared" si="4"/>
        <v>0</v>
      </c>
    </row>
    <row r="122" spans="1:5" ht="12.75" customHeight="1" thickBot="1" x14ac:dyDescent="0.3">
      <c r="A122" s="77">
        <f>A93</f>
        <v>0</v>
      </c>
      <c r="B122" s="225">
        <f>E98</f>
        <v>0</v>
      </c>
      <c r="C122" s="77" t="s">
        <v>120</v>
      </c>
      <c r="D122" s="112"/>
      <c r="E122" s="225">
        <f t="shared" si="4"/>
        <v>0</v>
      </c>
    </row>
    <row r="123" spans="1:5" ht="12.75" customHeight="1" thickTop="1" x14ac:dyDescent="0.25">
      <c r="A123" s="113" t="s">
        <v>121</v>
      </c>
      <c r="B123" s="114"/>
      <c r="C123" s="115"/>
      <c r="D123" s="116"/>
      <c r="E123" s="226">
        <f>SUM(E110:E122)</f>
        <v>0</v>
      </c>
    </row>
    <row r="124" spans="1:5" x14ac:dyDescent="0.25">
      <c r="A124" s="117"/>
      <c r="B124" s="117"/>
      <c r="C124" s="117"/>
      <c r="D124" s="117"/>
      <c r="E124" s="117"/>
    </row>
    <row r="125" spans="1:5" x14ac:dyDescent="0.25">
      <c r="A125" s="79"/>
      <c r="B125" s="117"/>
      <c r="C125" s="117"/>
      <c r="D125" s="117"/>
      <c r="E125" s="117"/>
    </row>
    <row r="126" spans="1:5" x14ac:dyDescent="0.25">
      <c r="C126" s="39"/>
      <c r="D126" s="39"/>
      <c r="E126" s="39"/>
    </row>
    <row r="127" spans="1:5" x14ac:dyDescent="0.25">
      <c r="C127" s="39"/>
      <c r="D127" s="39"/>
      <c r="E127" s="39"/>
    </row>
    <row r="128" spans="1:5" x14ac:dyDescent="0.25">
      <c r="C128" s="39"/>
      <c r="D128" s="39"/>
      <c r="E128" s="39"/>
    </row>
    <row r="129" spans="3:5" x14ac:dyDescent="0.25">
      <c r="C129" s="39"/>
      <c r="D129" s="39"/>
      <c r="E129" s="39"/>
    </row>
    <row r="130" spans="3:5" x14ac:dyDescent="0.25">
      <c r="C130" s="39"/>
      <c r="D130" s="39"/>
      <c r="E130" s="39"/>
    </row>
    <row r="131" spans="3:5" x14ac:dyDescent="0.25">
      <c r="C131" s="39"/>
      <c r="D131" s="39"/>
      <c r="E131" s="39"/>
    </row>
    <row r="132" spans="3:5" x14ac:dyDescent="0.25">
      <c r="C132" s="39"/>
      <c r="D132" s="39"/>
      <c r="E132" s="39"/>
    </row>
    <row r="133" spans="3:5" x14ac:dyDescent="0.25">
      <c r="C133" s="39"/>
      <c r="D133" s="39"/>
      <c r="E133" s="39"/>
    </row>
    <row r="134" spans="3:5" x14ac:dyDescent="0.25">
      <c r="C134" s="39"/>
      <c r="D134" s="39"/>
      <c r="E134" s="39"/>
    </row>
    <row r="135" spans="3:5" x14ac:dyDescent="0.25">
      <c r="C135" s="39"/>
      <c r="D135" s="39"/>
      <c r="E135" s="39"/>
    </row>
    <row r="136" spans="3:5" x14ac:dyDescent="0.25">
      <c r="C136" s="39"/>
      <c r="D136" s="39"/>
      <c r="E136" s="39"/>
    </row>
  </sheetData>
  <sheetProtection password="BCF1" sheet="1" selectLockedCells="1"/>
  <mergeCells count="30">
    <mergeCell ref="A87:B87"/>
    <mergeCell ref="A93:B93"/>
    <mergeCell ref="B106:E106"/>
    <mergeCell ref="B101:E101"/>
    <mergeCell ref="B102:E102"/>
    <mergeCell ref="B103:E103"/>
    <mergeCell ref="B104:E104"/>
    <mergeCell ref="A59:B59"/>
    <mergeCell ref="B105:E105"/>
    <mergeCell ref="A72:B72"/>
    <mergeCell ref="A77:B77"/>
    <mergeCell ref="A82:B82"/>
    <mergeCell ref="B51:E51"/>
    <mergeCell ref="B52:E52"/>
    <mergeCell ref="B53:E53"/>
    <mergeCell ref="B54:E54"/>
    <mergeCell ref="B55:E55"/>
    <mergeCell ref="B56:E56"/>
    <mergeCell ref="A9:B9"/>
    <mergeCell ref="A16:B16"/>
    <mergeCell ref="A22:B22"/>
    <mergeCell ref="A35:B35"/>
    <mergeCell ref="A39:B39"/>
    <mergeCell ref="A43:B43"/>
    <mergeCell ref="B1:E1"/>
    <mergeCell ref="B2:E2"/>
    <mergeCell ref="B3:E3"/>
    <mergeCell ref="B4:E4"/>
    <mergeCell ref="B5:E5"/>
    <mergeCell ref="B6:E6"/>
  </mergeCells>
  <printOptions horizontalCentered="1"/>
  <pageMargins left="0.7" right="0.7" top="1.13083005249344" bottom="0.75" header="0.3" footer="0.3"/>
  <pageSetup scale="90" orientation="portrait" r:id="rId1"/>
  <headerFooter>
    <oddHeader>&amp;LJune 01, 2015&amp;C&amp;"Arial,Bold"PUBLIC WORKS AGREEMENT
EXHIBIT 1
SCHEDULE OF COSTS
Amenities&amp;R&amp;P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4"/>
  <sheetViews>
    <sheetView view="pageLayout" zoomScaleNormal="130" zoomScaleSheetLayoutView="130" workbookViewId="0">
      <selection activeCell="B1" sqref="B1:E1"/>
    </sheetView>
  </sheetViews>
  <sheetFormatPr defaultRowHeight="15" x14ac:dyDescent="0.25"/>
  <cols>
    <col min="1" max="1" width="34.28515625" style="2" customWidth="1"/>
    <col min="2" max="2" width="10.85546875" style="2" customWidth="1"/>
    <col min="3" max="3" width="7" style="2" customWidth="1"/>
    <col min="4" max="4" width="19.85546875" style="2" customWidth="1"/>
    <col min="5" max="5" width="21.28515625" style="2" customWidth="1"/>
    <col min="6" max="16384" width="9.140625" style="2"/>
  </cols>
  <sheetData>
    <row r="1" spans="1:5" x14ac:dyDescent="0.25">
      <c r="A1" s="1" t="s">
        <v>0</v>
      </c>
      <c r="B1" s="282"/>
      <c r="C1" s="283"/>
      <c r="D1" s="283"/>
      <c r="E1" s="284"/>
    </row>
    <row r="2" spans="1:5" x14ac:dyDescent="0.25">
      <c r="A2" s="1" t="s">
        <v>1</v>
      </c>
      <c r="B2" s="282"/>
      <c r="C2" s="283"/>
      <c r="D2" s="283"/>
      <c r="E2" s="284"/>
    </row>
    <row r="3" spans="1:5" x14ac:dyDescent="0.25">
      <c r="A3" s="1" t="s">
        <v>2</v>
      </c>
      <c r="B3" s="282"/>
      <c r="C3" s="283"/>
      <c r="D3" s="283"/>
      <c r="E3" s="284"/>
    </row>
    <row r="4" spans="1:5" x14ac:dyDescent="0.25">
      <c r="A4" s="3"/>
      <c r="B4" s="282"/>
      <c r="C4" s="283"/>
      <c r="D4" s="283"/>
      <c r="E4" s="284"/>
    </row>
    <row r="5" spans="1:5" x14ac:dyDescent="0.25">
      <c r="A5" s="3"/>
      <c r="B5" s="282"/>
      <c r="C5" s="283"/>
      <c r="D5" s="283"/>
      <c r="E5" s="284"/>
    </row>
    <row r="6" spans="1:5" x14ac:dyDescent="0.25">
      <c r="A6" s="3"/>
      <c r="B6" s="282"/>
      <c r="C6" s="283"/>
      <c r="D6" s="283"/>
      <c r="E6" s="284"/>
    </row>
    <row r="7" spans="1:5" x14ac:dyDescent="0.25">
      <c r="A7" s="4"/>
      <c r="B7" s="5"/>
      <c r="C7" s="5"/>
      <c r="D7" s="5"/>
      <c r="E7" s="6"/>
    </row>
    <row r="8" spans="1:5" x14ac:dyDescent="0.25">
      <c r="A8" s="76" t="s">
        <v>3</v>
      </c>
      <c r="B8" s="76" t="s">
        <v>4</v>
      </c>
      <c r="C8" s="76" t="s">
        <v>5</v>
      </c>
      <c r="D8" s="118" t="s">
        <v>6</v>
      </c>
      <c r="E8" s="76" t="s">
        <v>7</v>
      </c>
    </row>
    <row r="9" spans="1:5" x14ac:dyDescent="0.25">
      <c r="A9" s="273"/>
      <c r="B9" s="274"/>
      <c r="C9" s="76"/>
      <c r="D9" s="118"/>
      <c r="E9" s="76"/>
    </row>
    <row r="10" spans="1:5" ht="12.75" customHeight="1" x14ac:dyDescent="0.25">
      <c r="A10" s="55"/>
      <c r="B10" s="13"/>
      <c r="C10" s="55"/>
      <c r="D10" s="83"/>
      <c r="E10" s="198">
        <f t="shared" ref="E10:E53" si="0">SUM(B10*D10)</f>
        <v>0</v>
      </c>
    </row>
    <row r="11" spans="1:5" ht="12.75" customHeight="1" x14ac:dyDescent="0.25">
      <c r="A11" s="55"/>
      <c r="B11" s="13"/>
      <c r="C11" s="55"/>
      <c r="D11" s="83"/>
      <c r="E11" s="198">
        <f t="shared" si="0"/>
        <v>0</v>
      </c>
    </row>
    <row r="12" spans="1:5" ht="12.75" customHeight="1" x14ac:dyDescent="0.25">
      <c r="A12" s="55"/>
      <c r="B12" s="13"/>
      <c r="C12" s="55"/>
      <c r="D12" s="83"/>
      <c r="E12" s="198">
        <f t="shared" si="0"/>
        <v>0</v>
      </c>
    </row>
    <row r="13" spans="1:5" ht="12.75" customHeight="1" x14ac:dyDescent="0.25">
      <c r="A13" s="55"/>
      <c r="B13" s="13"/>
      <c r="C13" s="55"/>
      <c r="D13" s="83"/>
      <c r="E13" s="198">
        <f t="shared" si="0"/>
        <v>0</v>
      </c>
    </row>
    <row r="14" spans="1:5" ht="12.75" customHeight="1" x14ac:dyDescent="0.25">
      <c r="A14" s="55"/>
      <c r="B14" s="13"/>
      <c r="C14" s="55"/>
      <c r="D14" s="83"/>
      <c r="E14" s="198">
        <f t="shared" si="0"/>
        <v>0</v>
      </c>
    </row>
    <row r="15" spans="1:5" ht="12.75" customHeight="1" x14ac:dyDescent="0.25">
      <c r="A15" s="55"/>
      <c r="B15" s="13"/>
      <c r="C15" s="55"/>
      <c r="D15" s="83"/>
      <c r="E15" s="198">
        <f t="shared" si="0"/>
        <v>0</v>
      </c>
    </row>
    <row r="16" spans="1:5" ht="12.75" customHeight="1" x14ac:dyDescent="0.25">
      <c r="A16" s="55"/>
      <c r="B16" s="13"/>
      <c r="C16" s="55"/>
      <c r="D16" s="83"/>
      <c r="E16" s="198">
        <f t="shared" si="0"/>
        <v>0</v>
      </c>
    </row>
    <row r="17" spans="1:5" ht="12.75" customHeight="1" x14ac:dyDescent="0.25">
      <c r="A17" s="55"/>
      <c r="B17" s="13"/>
      <c r="C17" s="55"/>
      <c r="D17" s="83"/>
      <c r="E17" s="198">
        <f t="shared" si="0"/>
        <v>0</v>
      </c>
    </row>
    <row r="18" spans="1:5" ht="12.75" customHeight="1" x14ac:dyDescent="0.25">
      <c r="A18" s="55"/>
      <c r="B18" s="13"/>
      <c r="C18" s="55"/>
      <c r="D18" s="83"/>
      <c r="E18" s="198">
        <f t="shared" si="0"/>
        <v>0</v>
      </c>
    </row>
    <row r="19" spans="1:5" ht="12.75" customHeight="1" x14ac:dyDescent="0.25">
      <c r="A19" s="55"/>
      <c r="B19" s="13"/>
      <c r="C19" s="55"/>
      <c r="D19" s="83"/>
      <c r="E19" s="198">
        <f t="shared" si="0"/>
        <v>0</v>
      </c>
    </row>
    <row r="20" spans="1:5" ht="12.75" customHeight="1" x14ac:dyDescent="0.25">
      <c r="A20" s="55"/>
      <c r="B20" s="13"/>
      <c r="C20" s="55"/>
      <c r="D20" s="83"/>
      <c r="E20" s="198">
        <f t="shared" si="0"/>
        <v>0</v>
      </c>
    </row>
    <row r="21" spans="1:5" ht="12.75" customHeight="1" x14ac:dyDescent="0.25">
      <c r="A21" s="55"/>
      <c r="B21" s="13"/>
      <c r="C21" s="55"/>
      <c r="D21" s="83"/>
      <c r="E21" s="198">
        <f>SUM(B21*D21)</f>
        <v>0</v>
      </c>
    </row>
    <row r="22" spans="1:5" ht="12.75" customHeight="1" x14ac:dyDescent="0.25">
      <c r="A22" s="55"/>
      <c r="B22" s="13"/>
      <c r="C22" s="55"/>
      <c r="D22" s="83"/>
      <c r="E22" s="198">
        <f t="shared" ref="E22:E37" si="1">SUM(B22*D22)</f>
        <v>0</v>
      </c>
    </row>
    <row r="23" spans="1:5" ht="12.75" customHeight="1" x14ac:dyDescent="0.25">
      <c r="A23" s="59"/>
      <c r="B23" s="13"/>
      <c r="C23" s="55"/>
      <c r="D23" s="83"/>
      <c r="E23" s="198">
        <f t="shared" si="1"/>
        <v>0</v>
      </c>
    </row>
    <row r="24" spans="1:5" ht="12.75" customHeight="1" x14ac:dyDescent="0.25">
      <c r="A24" s="55"/>
      <c r="B24" s="13"/>
      <c r="C24" s="55"/>
      <c r="D24" s="83"/>
      <c r="E24" s="198">
        <f t="shared" si="1"/>
        <v>0</v>
      </c>
    </row>
    <row r="25" spans="1:5" ht="12.75" customHeight="1" x14ac:dyDescent="0.25">
      <c r="A25" s="55"/>
      <c r="B25" s="13"/>
      <c r="C25" s="55"/>
      <c r="D25" s="83"/>
      <c r="E25" s="198">
        <f t="shared" si="1"/>
        <v>0</v>
      </c>
    </row>
    <row r="26" spans="1:5" ht="12.75" customHeight="1" x14ac:dyDescent="0.25">
      <c r="A26" s="55"/>
      <c r="B26" s="13"/>
      <c r="C26" s="55"/>
      <c r="D26" s="83"/>
      <c r="E26" s="198">
        <f t="shared" si="1"/>
        <v>0</v>
      </c>
    </row>
    <row r="27" spans="1:5" ht="12.75" customHeight="1" x14ac:dyDescent="0.25">
      <c r="A27" s="55"/>
      <c r="B27" s="13"/>
      <c r="C27" s="55"/>
      <c r="D27" s="83"/>
      <c r="E27" s="198">
        <f t="shared" si="1"/>
        <v>0</v>
      </c>
    </row>
    <row r="28" spans="1:5" ht="12.75" customHeight="1" x14ac:dyDescent="0.25">
      <c r="A28" s="55"/>
      <c r="B28" s="13"/>
      <c r="C28" s="55"/>
      <c r="D28" s="83"/>
      <c r="E28" s="198">
        <f t="shared" si="1"/>
        <v>0</v>
      </c>
    </row>
    <row r="29" spans="1:5" ht="12.75" customHeight="1" x14ac:dyDescent="0.25">
      <c r="A29" s="55"/>
      <c r="B29" s="13"/>
      <c r="C29" s="55"/>
      <c r="D29" s="83"/>
      <c r="E29" s="198">
        <f t="shared" si="1"/>
        <v>0</v>
      </c>
    </row>
    <row r="30" spans="1:5" s="153" customFormat="1" ht="12.75" customHeight="1" x14ac:dyDescent="0.25">
      <c r="A30" s="55"/>
      <c r="B30" s="13"/>
      <c r="C30" s="55"/>
      <c r="D30" s="83"/>
      <c r="E30" s="198">
        <f t="shared" ref="E30:E35" si="2">SUM(B30*D30)</f>
        <v>0</v>
      </c>
    </row>
    <row r="31" spans="1:5" s="153" customFormat="1" ht="12.75" customHeight="1" x14ac:dyDescent="0.25">
      <c r="A31" s="55"/>
      <c r="B31" s="13"/>
      <c r="C31" s="55"/>
      <c r="D31" s="83"/>
      <c r="E31" s="198">
        <f t="shared" si="2"/>
        <v>0</v>
      </c>
    </row>
    <row r="32" spans="1:5" s="153" customFormat="1" ht="12.75" customHeight="1" x14ac:dyDescent="0.25">
      <c r="A32" s="59"/>
      <c r="B32" s="13"/>
      <c r="C32" s="55"/>
      <c r="D32" s="83"/>
      <c r="E32" s="198">
        <f t="shared" si="2"/>
        <v>0</v>
      </c>
    </row>
    <row r="33" spans="1:5" s="153" customFormat="1" ht="12.75" customHeight="1" x14ac:dyDescent="0.25">
      <c r="A33" s="55"/>
      <c r="B33" s="13"/>
      <c r="C33" s="55"/>
      <c r="D33" s="83"/>
      <c r="E33" s="198">
        <f t="shared" si="2"/>
        <v>0</v>
      </c>
    </row>
    <row r="34" spans="1:5" s="153" customFormat="1" ht="12.75" customHeight="1" x14ac:dyDescent="0.25">
      <c r="A34" s="55"/>
      <c r="B34" s="13"/>
      <c r="C34" s="55"/>
      <c r="D34" s="83"/>
      <c r="E34" s="198">
        <f t="shared" si="2"/>
        <v>0</v>
      </c>
    </row>
    <row r="35" spans="1:5" s="153" customFormat="1" ht="12.75" customHeight="1" x14ac:dyDescent="0.25">
      <c r="A35" s="55"/>
      <c r="B35" s="13"/>
      <c r="C35" s="55"/>
      <c r="D35" s="83"/>
      <c r="E35" s="198">
        <f t="shared" si="2"/>
        <v>0</v>
      </c>
    </row>
    <row r="36" spans="1:5" ht="12.75" customHeight="1" x14ac:dyDescent="0.25">
      <c r="A36" s="55"/>
      <c r="B36" s="13"/>
      <c r="C36" s="55"/>
      <c r="D36" s="83"/>
      <c r="E36" s="198">
        <f t="shared" si="1"/>
        <v>0</v>
      </c>
    </row>
    <row r="37" spans="1:5" ht="12.75" customHeight="1" x14ac:dyDescent="0.25">
      <c r="A37" s="55"/>
      <c r="B37" s="13"/>
      <c r="C37" s="55"/>
      <c r="D37" s="83"/>
      <c r="E37" s="198">
        <f t="shared" si="1"/>
        <v>0</v>
      </c>
    </row>
    <row r="38" spans="1:5" ht="12.75" customHeight="1" x14ac:dyDescent="0.25">
      <c r="A38" s="55"/>
      <c r="B38" s="13"/>
      <c r="C38" s="55"/>
      <c r="D38" s="83"/>
      <c r="E38" s="198">
        <f t="shared" si="0"/>
        <v>0</v>
      </c>
    </row>
    <row r="39" spans="1:5" ht="12.75" customHeight="1" x14ac:dyDescent="0.25">
      <c r="A39" s="55"/>
      <c r="B39" s="13"/>
      <c r="C39" s="55"/>
      <c r="D39" s="83"/>
      <c r="E39" s="198">
        <f t="shared" si="0"/>
        <v>0</v>
      </c>
    </row>
    <row r="40" spans="1:5" ht="12.75" customHeight="1" x14ac:dyDescent="0.25">
      <c r="A40" s="55"/>
      <c r="B40" s="13"/>
      <c r="C40" s="55"/>
      <c r="D40" s="83"/>
      <c r="E40" s="198">
        <f t="shared" si="0"/>
        <v>0</v>
      </c>
    </row>
    <row r="41" spans="1:5" ht="12.75" customHeight="1" x14ac:dyDescent="0.25">
      <c r="A41" s="55"/>
      <c r="B41" s="13"/>
      <c r="C41" s="55"/>
      <c r="D41" s="83"/>
      <c r="E41" s="198">
        <f t="shared" si="0"/>
        <v>0</v>
      </c>
    </row>
    <row r="42" spans="1:5" ht="12.75" customHeight="1" x14ac:dyDescent="0.25">
      <c r="A42" s="55"/>
      <c r="B42" s="13"/>
      <c r="C42" s="55"/>
      <c r="D42" s="83"/>
      <c r="E42" s="198">
        <f t="shared" si="0"/>
        <v>0</v>
      </c>
    </row>
    <row r="43" spans="1:5" ht="12.75" customHeight="1" x14ac:dyDescent="0.25">
      <c r="A43" s="55"/>
      <c r="B43" s="13"/>
      <c r="C43" s="55"/>
      <c r="D43" s="83"/>
      <c r="E43" s="198">
        <f t="shared" si="0"/>
        <v>0</v>
      </c>
    </row>
    <row r="44" spans="1:5" ht="12.75" customHeight="1" x14ac:dyDescent="0.25">
      <c r="A44" s="55"/>
      <c r="B44" s="13"/>
      <c r="C44" s="55"/>
      <c r="D44" s="83"/>
      <c r="E44" s="198">
        <f t="shared" si="0"/>
        <v>0</v>
      </c>
    </row>
    <row r="45" spans="1:5" ht="12.75" customHeight="1" x14ac:dyDescent="0.25">
      <c r="A45" s="55"/>
      <c r="B45" s="13"/>
      <c r="C45" s="55"/>
      <c r="D45" s="83"/>
      <c r="E45" s="198">
        <f t="shared" si="0"/>
        <v>0</v>
      </c>
    </row>
    <row r="46" spans="1:5" ht="12.75" customHeight="1" x14ac:dyDescent="0.25">
      <c r="A46" s="55"/>
      <c r="B46" s="13"/>
      <c r="C46" s="55"/>
      <c r="D46" s="83"/>
      <c r="E46" s="198">
        <f t="shared" si="0"/>
        <v>0</v>
      </c>
    </row>
    <row r="47" spans="1:5" ht="12.75" customHeight="1" x14ac:dyDescent="0.25">
      <c r="A47" s="55"/>
      <c r="B47" s="13"/>
      <c r="C47" s="55"/>
      <c r="D47" s="83"/>
      <c r="E47" s="198">
        <f t="shared" si="0"/>
        <v>0</v>
      </c>
    </row>
    <row r="48" spans="1:5" ht="12.75" customHeight="1" x14ac:dyDescent="0.25">
      <c r="A48" s="59"/>
      <c r="B48" s="13"/>
      <c r="C48" s="55"/>
      <c r="D48" s="83"/>
      <c r="E48" s="198">
        <f t="shared" si="0"/>
        <v>0</v>
      </c>
    </row>
    <row r="49" spans="1:5" ht="12.75" customHeight="1" x14ac:dyDescent="0.25">
      <c r="A49" s="59"/>
      <c r="B49" s="13"/>
      <c r="C49" s="55"/>
      <c r="D49" s="83"/>
      <c r="E49" s="198">
        <f t="shared" si="0"/>
        <v>0</v>
      </c>
    </row>
    <row r="50" spans="1:5" ht="12.75" customHeight="1" x14ac:dyDescent="0.25">
      <c r="A50" s="119"/>
      <c r="B50" s="13"/>
      <c r="C50" s="55"/>
      <c r="D50" s="83"/>
      <c r="E50" s="198">
        <f t="shared" si="0"/>
        <v>0</v>
      </c>
    </row>
    <row r="51" spans="1:5" ht="12.75" customHeight="1" x14ac:dyDescent="0.25">
      <c r="A51" s="47"/>
      <c r="B51" s="17"/>
      <c r="C51" s="48"/>
      <c r="D51" s="49"/>
      <c r="E51" s="198">
        <f t="shared" si="0"/>
        <v>0</v>
      </c>
    </row>
    <row r="52" spans="1:5" ht="12.75" customHeight="1" x14ac:dyDescent="0.25">
      <c r="A52" s="47"/>
      <c r="B52" s="17"/>
      <c r="C52" s="48"/>
      <c r="D52" s="49"/>
      <c r="E52" s="198">
        <f t="shared" si="0"/>
        <v>0</v>
      </c>
    </row>
    <row r="53" spans="1:5" ht="12.75" customHeight="1" thickBot="1" x14ac:dyDescent="0.3">
      <c r="A53" s="120"/>
      <c r="B53" s="33"/>
      <c r="C53" s="121"/>
      <c r="D53" s="122"/>
      <c r="E53" s="202">
        <f t="shared" si="0"/>
        <v>0</v>
      </c>
    </row>
    <row r="54" spans="1:5" ht="12.75" customHeight="1" thickTop="1" x14ac:dyDescent="0.25">
      <c r="A54" s="123" t="s">
        <v>164</v>
      </c>
      <c r="B54" s="124"/>
      <c r="C54" s="125"/>
      <c r="D54" s="125"/>
      <c r="E54" s="227">
        <f>SUM(E10:E53)</f>
        <v>0</v>
      </c>
    </row>
    <row r="55" spans="1:5" x14ac:dyDescent="0.25">
      <c r="A55" s="1" t="s">
        <v>0</v>
      </c>
      <c r="B55" s="291">
        <f t="shared" ref="B55:B60" si="3">B1</f>
        <v>0</v>
      </c>
      <c r="C55" s="292"/>
      <c r="D55" s="292"/>
      <c r="E55" s="293"/>
    </row>
    <row r="56" spans="1:5" x14ac:dyDescent="0.25">
      <c r="A56" s="1" t="s">
        <v>1</v>
      </c>
      <c r="B56" s="291">
        <f t="shared" si="3"/>
        <v>0</v>
      </c>
      <c r="C56" s="292"/>
      <c r="D56" s="292"/>
      <c r="E56" s="293"/>
    </row>
    <row r="57" spans="1:5" x14ac:dyDescent="0.25">
      <c r="A57" s="1" t="s">
        <v>2</v>
      </c>
      <c r="B57" s="291">
        <f t="shared" si="3"/>
        <v>0</v>
      </c>
      <c r="C57" s="292"/>
      <c r="D57" s="292"/>
      <c r="E57" s="293"/>
    </row>
    <row r="58" spans="1:5" x14ac:dyDescent="0.25">
      <c r="A58" s="3"/>
      <c r="B58" s="291">
        <f t="shared" si="3"/>
        <v>0</v>
      </c>
      <c r="C58" s="292"/>
      <c r="D58" s="292"/>
      <c r="E58" s="293"/>
    </row>
    <row r="59" spans="1:5" x14ac:dyDescent="0.25">
      <c r="A59" s="3"/>
      <c r="B59" s="291">
        <f t="shared" si="3"/>
        <v>0</v>
      </c>
      <c r="C59" s="292"/>
      <c r="D59" s="292"/>
      <c r="E59" s="293"/>
    </row>
    <row r="60" spans="1:5" ht="12.75" customHeight="1" x14ac:dyDescent="0.25">
      <c r="A60" s="3"/>
      <c r="B60" s="291">
        <f t="shared" si="3"/>
        <v>0</v>
      </c>
      <c r="C60" s="292"/>
      <c r="D60" s="292"/>
      <c r="E60" s="293"/>
    </row>
    <row r="61" spans="1:5" ht="12.75" customHeight="1" x14ac:dyDescent="0.25">
      <c r="A61" s="4"/>
      <c r="B61" s="5"/>
      <c r="C61" s="5"/>
      <c r="D61" s="5"/>
      <c r="E61" s="6"/>
    </row>
    <row r="62" spans="1:5" ht="12.75" customHeight="1" x14ac:dyDescent="0.25">
      <c r="A62" s="76" t="s">
        <v>3</v>
      </c>
      <c r="B62" s="76" t="s">
        <v>4</v>
      </c>
      <c r="C62" s="76" t="s">
        <v>5</v>
      </c>
      <c r="D62" s="118" t="s">
        <v>6</v>
      </c>
      <c r="E62" s="76" t="s">
        <v>7</v>
      </c>
    </row>
    <row r="63" spans="1:5" ht="12.75" customHeight="1" x14ac:dyDescent="0.25">
      <c r="A63" s="273"/>
      <c r="B63" s="274"/>
      <c r="E63" s="126"/>
    </row>
    <row r="64" spans="1:5" ht="12.75" customHeight="1" x14ac:dyDescent="0.25">
      <c r="A64" s="47"/>
      <c r="B64" s="17"/>
      <c r="C64" s="48"/>
      <c r="D64" s="49"/>
      <c r="E64" s="198">
        <f t="shared" ref="E64:E104" si="4">SUM(B64*D64)</f>
        <v>0</v>
      </c>
    </row>
    <row r="65" spans="1:5" ht="12.75" customHeight="1" x14ac:dyDescent="0.25">
      <c r="A65" s="47"/>
      <c r="B65" s="17"/>
      <c r="C65" s="48"/>
      <c r="D65" s="49"/>
      <c r="E65" s="198">
        <f t="shared" si="4"/>
        <v>0</v>
      </c>
    </row>
    <row r="66" spans="1:5" ht="12.75" customHeight="1" x14ac:dyDescent="0.25">
      <c r="A66" s="47"/>
      <c r="B66" s="17"/>
      <c r="C66" s="48"/>
      <c r="D66" s="49"/>
      <c r="E66" s="198">
        <f t="shared" si="4"/>
        <v>0</v>
      </c>
    </row>
    <row r="67" spans="1:5" ht="12.75" customHeight="1" x14ac:dyDescent="0.25">
      <c r="A67" s="47"/>
      <c r="B67" s="17"/>
      <c r="C67" s="48"/>
      <c r="D67" s="49"/>
      <c r="E67" s="198">
        <f t="shared" si="4"/>
        <v>0</v>
      </c>
    </row>
    <row r="68" spans="1:5" ht="12.75" customHeight="1" x14ac:dyDescent="0.25">
      <c r="A68" s="119"/>
      <c r="B68" s="13"/>
      <c r="C68" s="55"/>
      <c r="D68" s="83"/>
      <c r="E68" s="198">
        <f t="shared" si="4"/>
        <v>0</v>
      </c>
    </row>
    <row r="69" spans="1:5" ht="12.75" customHeight="1" x14ac:dyDescent="0.25">
      <c r="A69" s="119"/>
      <c r="B69" s="13"/>
      <c r="C69" s="55"/>
      <c r="D69" s="83"/>
      <c r="E69" s="198">
        <f t="shared" si="4"/>
        <v>0</v>
      </c>
    </row>
    <row r="70" spans="1:5" ht="12.75" customHeight="1" x14ac:dyDescent="0.25">
      <c r="A70" s="119"/>
      <c r="B70" s="13"/>
      <c r="C70" s="55"/>
      <c r="D70" s="83"/>
      <c r="E70" s="198">
        <f t="shared" si="4"/>
        <v>0</v>
      </c>
    </row>
    <row r="71" spans="1:5" ht="12.75" customHeight="1" x14ac:dyDescent="0.25">
      <c r="A71" s="119"/>
      <c r="B71" s="13"/>
      <c r="C71" s="55"/>
      <c r="D71" s="83"/>
      <c r="E71" s="198">
        <f t="shared" si="4"/>
        <v>0</v>
      </c>
    </row>
    <row r="72" spans="1:5" ht="12.75" customHeight="1" x14ac:dyDescent="0.25">
      <c r="A72" s="119"/>
      <c r="B72" s="13"/>
      <c r="C72" s="55"/>
      <c r="D72" s="83"/>
      <c r="E72" s="198">
        <f t="shared" si="4"/>
        <v>0</v>
      </c>
    </row>
    <row r="73" spans="1:5" ht="12.75" customHeight="1" x14ac:dyDescent="0.25">
      <c r="A73" s="119"/>
      <c r="B73" s="13"/>
      <c r="C73" s="55"/>
      <c r="D73" s="83"/>
      <c r="E73" s="198">
        <f t="shared" si="4"/>
        <v>0</v>
      </c>
    </row>
    <row r="74" spans="1:5" ht="12.75" customHeight="1" x14ac:dyDescent="0.25">
      <c r="A74" s="119"/>
      <c r="B74" s="13"/>
      <c r="C74" s="55"/>
      <c r="D74" s="83"/>
      <c r="E74" s="198">
        <f t="shared" si="4"/>
        <v>0</v>
      </c>
    </row>
    <row r="75" spans="1:5" ht="12.75" customHeight="1" x14ac:dyDescent="0.25">
      <c r="A75" s="119"/>
      <c r="B75" s="13"/>
      <c r="C75" s="55"/>
      <c r="D75" s="83"/>
      <c r="E75" s="198">
        <f t="shared" si="4"/>
        <v>0</v>
      </c>
    </row>
    <row r="76" spans="1:5" ht="12.75" customHeight="1" x14ac:dyDescent="0.25">
      <c r="A76" s="119"/>
      <c r="B76" s="13"/>
      <c r="C76" s="55"/>
      <c r="D76" s="83"/>
      <c r="E76" s="198">
        <f t="shared" si="4"/>
        <v>0</v>
      </c>
    </row>
    <row r="77" spans="1:5" ht="12.75" customHeight="1" x14ac:dyDescent="0.25">
      <c r="A77" s="119"/>
      <c r="B77" s="13"/>
      <c r="C77" s="55"/>
      <c r="D77" s="83"/>
      <c r="E77" s="198">
        <f t="shared" si="4"/>
        <v>0</v>
      </c>
    </row>
    <row r="78" spans="1:5" ht="12.75" customHeight="1" x14ac:dyDescent="0.25">
      <c r="A78" s="119"/>
      <c r="B78" s="13"/>
      <c r="C78" s="55"/>
      <c r="D78" s="83"/>
      <c r="E78" s="198">
        <f t="shared" si="4"/>
        <v>0</v>
      </c>
    </row>
    <row r="79" spans="1:5" ht="12.75" customHeight="1" x14ac:dyDescent="0.25">
      <c r="A79" s="55"/>
      <c r="B79" s="13"/>
      <c r="C79" s="55"/>
      <c r="D79" s="83"/>
      <c r="E79" s="198">
        <f t="shared" si="4"/>
        <v>0</v>
      </c>
    </row>
    <row r="80" spans="1:5" ht="12.75" customHeight="1" x14ac:dyDescent="0.25">
      <c r="A80" s="55"/>
      <c r="B80" s="13"/>
      <c r="C80" s="55"/>
      <c r="D80" s="83"/>
      <c r="E80" s="198">
        <f t="shared" si="4"/>
        <v>0</v>
      </c>
    </row>
    <row r="81" spans="1:5" ht="12.75" customHeight="1" x14ac:dyDescent="0.25">
      <c r="A81" s="59"/>
      <c r="B81" s="13"/>
      <c r="C81" s="55"/>
      <c r="D81" s="83"/>
      <c r="E81" s="198">
        <f t="shared" si="4"/>
        <v>0</v>
      </c>
    </row>
    <row r="82" spans="1:5" ht="12.75" customHeight="1" x14ac:dyDescent="0.25">
      <c r="A82" s="55"/>
      <c r="B82" s="13"/>
      <c r="C82" s="55"/>
      <c r="D82" s="83"/>
      <c r="E82" s="198">
        <f t="shared" si="4"/>
        <v>0</v>
      </c>
    </row>
    <row r="83" spans="1:5" ht="12.75" customHeight="1" x14ac:dyDescent="0.25">
      <c r="A83" s="55"/>
      <c r="B83" s="13"/>
      <c r="C83" s="55"/>
      <c r="D83" s="83"/>
      <c r="E83" s="198">
        <f t="shared" si="4"/>
        <v>0</v>
      </c>
    </row>
    <row r="84" spans="1:5" ht="12.75" customHeight="1" x14ac:dyDescent="0.25">
      <c r="A84" s="55"/>
      <c r="B84" s="13"/>
      <c r="C84" s="55"/>
      <c r="D84" s="83"/>
      <c r="E84" s="198">
        <f t="shared" si="4"/>
        <v>0</v>
      </c>
    </row>
    <row r="85" spans="1:5" ht="12.75" customHeight="1" x14ac:dyDescent="0.25">
      <c r="A85" s="55"/>
      <c r="B85" s="13"/>
      <c r="C85" s="55"/>
      <c r="D85" s="83"/>
      <c r="E85" s="198">
        <f t="shared" si="4"/>
        <v>0</v>
      </c>
    </row>
    <row r="86" spans="1:5" ht="12.75" customHeight="1" x14ac:dyDescent="0.25">
      <c r="A86" s="55"/>
      <c r="B86" s="13"/>
      <c r="C86" s="55"/>
      <c r="D86" s="83"/>
      <c r="E86" s="198">
        <f t="shared" si="4"/>
        <v>0</v>
      </c>
    </row>
    <row r="87" spans="1:5" ht="12.75" customHeight="1" x14ac:dyDescent="0.25">
      <c r="A87" s="55"/>
      <c r="B87" s="13"/>
      <c r="C87" s="55"/>
      <c r="D87" s="83"/>
      <c r="E87" s="198">
        <f t="shared" si="4"/>
        <v>0</v>
      </c>
    </row>
    <row r="88" spans="1:5" ht="12.75" customHeight="1" x14ac:dyDescent="0.25">
      <c r="A88" s="55"/>
      <c r="B88" s="13"/>
      <c r="C88" s="55"/>
      <c r="D88" s="83"/>
      <c r="E88" s="198">
        <f t="shared" si="4"/>
        <v>0</v>
      </c>
    </row>
    <row r="89" spans="1:5" ht="12.75" customHeight="1" x14ac:dyDescent="0.25">
      <c r="A89" s="55"/>
      <c r="B89" s="13"/>
      <c r="C89" s="55"/>
      <c r="D89" s="83"/>
      <c r="E89" s="198">
        <f t="shared" si="4"/>
        <v>0</v>
      </c>
    </row>
    <row r="90" spans="1:5" ht="12.75" customHeight="1" x14ac:dyDescent="0.25">
      <c r="A90" s="55"/>
      <c r="B90" s="13"/>
      <c r="C90" s="55"/>
      <c r="D90" s="83"/>
      <c r="E90" s="198">
        <f t="shared" si="4"/>
        <v>0</v>
      </c>
    </row>
    <row r="91" spans="1:5" ht="12.75" customHeight="1" x14ac:dyDescent="0.25">
      <c r="A91" s="55"/>
      <c r="B91" s="13"/>
      <c r="C91" s="55"/>
      <c r="D91" s="83"/>
      <c r="E91" s="198">
        <f t="shared" si="4"/>
        <v>0</v>
      </c>
    </row>
    <row r="92" spans="1:5" ht="12.75" customHeight="1" x14ac:dyDescent="0.25">
      <c r="A92" s="59"/>
      <c r="B92" s="13"/>
      <c r="C92" s="55"/>
      <c r="D92" s="83"/>
      <c r="E92" s="198">
        <f t="shared" si="4"/>
        <v>0</v>
      </c>
    </row>
    <row r="93" spans="1:5" ht="12.75" customHeight="1" x14ac:dyDescent="0.25">
      <c r="A93" s="55"/>
      <c r="B93" s="13"/>
      <c r="C93" s="55"/>
      <c r="D93" s="83"/>
      <c r="E93" s="198">
        <f t="shared" si="4"/>
        <v>0</v>
      </c>
    </row>
    <row r="94" spans="1:5" s="153" customFormat="1" ht="12.75" customHeight="1" x14ac:dyDescent="0.25">
      <c r="A94" s="55"/>
      <c r="B94" s="13"/>
      <c r="C94" s="55"/>
      <c r="D94" s="83"/>
      <c r="E94" s="198">
        <f>SUM(B94*D94)</f>
        <v>0</v>
      </c>
    </row>
    <row r="95" spans="1:5" s="153" customFormat="1" ht="12.75" customHeight="1" x14ac:dyDescent="0.25">
      <c r="A95" s="55"/>
      <c r="B95" s="13"/>
      <c r="C95" s="55"/>
      <c r="D95" s="83"/>
      <c r="E95" s="198">
        <f>SUM(B95*D95)</f>
        <v>0</v>
      </c>
    </row>
    <row r="96" spans="1:5" s="153" customFormat="1" ht="12.75" customHeight="1" x14ac:dyDescent="0.25">
      <c r="A96" s="55"/>
      <c r="B96" s="13"/>
      <c r="C96" s="55"/>
      <c r="D96" s="83"/>
      <c r="E96" s="198">
        <f>SUM(B96*D96)</f>
        <v>0</v>
      </c>
    </row>
    <row r="97" spans="1:5" s="153" customFormat="1" ht="12.75" customHeight="1" x14ac:dyDescent="0.25">
      <c r="A97" s="55"/>
      <c r="B97" s="13"/>
      <c r="C97" s="55"/>
      <c r="D97" s="83"/>
      <c r="E97" s="198">
        <f>SUM(B97*D97)</f>
        <v>0</v>
      </c>
    </row>
    <row r="98" spans="1:5" s="153" customFormat="1" ht="12.75" customHeight="1" x14ac:dyDescent="0.25">
      <c r="A98" s="55"/>
      <c r="B98" s="13"/>
      <c r="C98" s="55"/>
      <c r="D98" s="83"/>
      <c r="E98" s="198">
        <f>SUM(B98*D98)</f>
        <v>0</v>
      </c>
    </row>
    <row r="99" spans="1:5" ht="12.75" customHeight="1" x14ac:dyDescent="0.25">
      <c r="A99" s="55"/>
      <c r="B99" s="13"/>
      <c r="C99" s="55"/>
      <c r="D99" s="83"/>
      <c r="E99" s="198">
        <f t="shared" si="4"/>
        <v>0</v>
      </c>
    </row>
    <row r="100" spans="1:5" ht="12.75" customHeight="1" x14ac:dyDescent="0.25">
      <c r="A100" s="55"/>
      <c r="B100" s="13"/>
      <c r="C100" s="55"/>
      <c r="D100" s="83"/>
      <c r="E100" s="198">
        <f t="shared" si="4"/>
        <v>0</v>
      </c>
    </row>
    <row r="101" spans="1:5" ht="12.75" customHeight="1" x14ac:dyDescent="0.25">
      <c r="A101" s="55"/>
      <c r="B101" s="13"/>
      <c r="C101" s="55"/>
      <c r="D101" s="83"/>
      <c r="E101" s="198">
        <f t="shared" si="4"/>
        <v>0</v>
      </c>
    </row>
    <row r="102" spans="1:5" ht="12.75" customHeight="1" x14ac:dyDescent="0.25">
      <c r="A102" s="55"/>
      <c r="B102" s="13"/>
      <c r="C102" s="55"/>
      <c r="D102" s="83"/>
      <c r="E102" s="198">
        <f t="shared" si="4"/>
        <v>0</v>
      </c>
    </row>
    <row r="103" spans="1:5" ht="12.75" customHeight="1" x14ac:dyDescent="0.25">
      <c r="A103" s="55"/>
      <c r="B103" s="13"/>
      <c r="C103" s="55"/>
      <c r="D103" s="83"/>
      <c r="E103" s="198">
        <f t="shared" si="4"/>
        <v>0</v>
      </c>
    </row>
    <row r="104" spans="1:5" ht="12.75" customHeight="1" x14ac:dyDescent="0.25">
      <c r="A104" s="55"/>
      <c r="B104" s="13"/>
      <c r="C104" s="55"/>
      <c r="D104" s="83"/>
      <c r="E104" s="198">
        <f t="shared" si="4"/>
        <v>0</v>
      </c>
    </row>
    <row r="105" spans="1:5" ht="12.75" customHeight="1" x14ac:dyDescent="0.25">
      <c r="A105" s="119"/>
      <c r="B105" s="13"/>
      <c r="C105" s="55"/>
      <c r="D105" s="83"/>
      <c r="E105" s="198">
        <f>SUM(B105*D105)</f>
        <v>0</v>
      </c>
    </row>
    <row r="106" spans="1:5" ht="12.75" customHeight="1" x14ac:dyDescent="0.25">
      <c r="A106" s="119"/>
      <c r="B106" s="13"/>
      <c r="C106" s="55"/>
      <c r="D106" s="83"/>
      <c r="E106" s="198">
        <f>SUM(B106*D106)</f>
        <v>0</v>
      </c>
    </row>
    <row r="107" spans="1:5" ht="15.75" thickBot="1" x14ac:dyDescent="0.3">
      <c r="A107" s="47"/>
      <c r="B107" s="17"/>
      <c r="C107" s="48"/>
      <c r="D107" s="49"/>
      <c r="E107" s="198">
        <f>SUM(B107*D107)</f>
        <v>0</v>
      </c>
    </row>
    <row r="108" spans="1:5" ht="15.75" thickTop="1" x14ac:dyDescent="0.25">
      <c r="A108" s="127" t="s">
        <v>165</v>
      </c>
      <c r="B108" s="128"/>
      <c r="C108" s="20"/>
      <c r="D108" s="21"/>
      <c r="E108" s="200">
        <f>SUM(E64:E107)</f>
        <v>0</v>
      </c>
    </row>
    <row r="109" spans="1:5" ht="15.75" thickBot="1" x14ac:dyDescent="0.3">
      <c r="A109" s="30"/>
      <c r="B109" s="30"/>
      <c r="C109" s="16"/>
      <c r="D109" s="18"/>
      <c r="E109" s="19"/>
    </row>
    <row r="110" spans="1:5" ht="15.75" thickTop="1" x14ac:dyDescent="0.25">
      <c r="A110" s="127" t="s">
        <v>164</v>
      </c>
      <c r="B110" s="128"/>
      <c r="C110" s="20"/>
      <c r="D110" s="21"/>
      <c r="E110" s="228">
        <f>E54</f>
        <v>0</v>
      </c>
    </row>
    <row r="111" spans="1:5" ht="15.75" thickBot="1" x14ac:dyDescent="0.3">
      <c r="A111" s="129" t="s">
        <v>165</v>
      </c>
      <c r="B111" s="130"/>
      <c r="C111" s="131"/>
      <c r="D111" s="131"/>
      <c r="E111" s="229">
        <f>E108</f>
        <v>0</v>
      </c>
    </row>
    <row r="112" spans="1:5" ht="15.75" thickTop="1" x14ac:dyDescent="0.25">
      <c r="A112" s="70" t="s">
        <v>116</v>
      </c>
      <c r="B112" s="20"/>
      <c r="C112" s="20"/>
      <c r="D112" s="20"/>
      <c r="E112" s="228">
        <f>SUM(E110:E111)</f>
        <v>0</v>
      </c>
    </row>
    <row r="113" spans="1:5" ht="15.75" thickBot="1" x14ac:dyDescent="0.3">
      <c r="A113" s="39"/>
      <c r="B113" s="39"/>
      <c r="C113" s="39"/>
      <c r="D113" s="39"/>
      <c r="E113" s="39"/>
    </row>
    <row r="114" spans="1:5" ht="15.75" thickTop="1" x14ac:dyDescent="0.25">
      <c r="A114" s="172" t="s">
        <v>166</v>
      </c>
      <c r="B114" s="173"/>
      <c r="C114" s="173"/>
      <c r="D114" s="173"/>
      <c r="E114" s="174"/>
    </row>
    <row r="115" spans="1:5" x14ac:dyDescent="0.25">
      <c r="A115" s="154" t="s">
        <v>167</v>
      </c>
      <c r="B115" s="76" t="s">
        <v>118</v>
      </c>
      <c r="C115" s="68"/>
      <c r="D115" s="76"/>
      <c r="E115" s="156" t="s">
        <v>108</v>
      </c>
    </row>
    <row r="116" spans="1:5" x14ac:dyDescent="0.25">
      <c r="A116" s="157" t="s">
        <v>168</v>
      </c>
      <c r="B116" s="225">
        <f>SUM(E112)</f>
        <v>0</v>
      </c>
      <c r="C116" s="77" t="s">
        <v>120</v>
      </c>
      <c r="D116" s="77"/>
      <c r="E116" s="230">
        <f>SUM(B116*1.25)</f>
        <v>0</v>
      </c>
    </row>
    <row r="117" spans="1:5" ht="15.75" thickBot="1" x14ac:dyDescent="0.3">
      <c r="A117" s="159" t="s">
        <v>121</v>
      </c>
      <c r="B117" s="175"/>
      <c r="C117" s="176"/>
      <c r="D117" s="176"/>
      <c r="E117" s="220">
        <f>E116</f>
        <v>0</v>
      </c>
    </row>
    <row r="118" spans="1:5" ht="15.75" thickTop="1" x14ac:dyDescent="0.25">
      <c r="A118" s="39"/>
      <c r="B118" s="39"/>
      <c r="C118" s="39"/>
      <c r="D118" s="71"/>
      <c r="E118" s="39"/>
    </row>
    <row r="119" spans="1:5" x14ac:dyDescent="0.25">
      <c r="A119" s="39"/>
      <c r="B119" s="39"/>
      <c r="C119" s="39"/>
      <c r="D119" s="71"/>
      <c r="E119" s="39"/>
    </row>
    <row r="120" spans="1:5" x14ac:dyDescent="0.25">
      <c r="A120" s="39"/>
      <c r="B120" s="39"/>
      <c r="C120" s="39"/>
      <c r="D120" s="71"/>
      <c r="E120" s="39"/>
    </row>
    <row r="121" spans="1:5" x14ac:dyDescent="0.25">
      <c r="A121" s="39"/>
      <c r="B121" s="39"/>
      <c r="C121" s="39"/>
      <c r="D121" s="71"/>
      <c r="E121" s="39"/>
    </row>
    <row r="122" spans="1:5" x14ac:dyDescent="0.25">
      <c r="A122" s="39"/>
      <c r="B122" s="39"/>
      <c r="C122" s="39"/>
      <c r="D122" s="71"/>
      <c r="E122" s="39"/>
    </row>
    <row r="123" spans="1:5" x14ac:dyDescent="0.25">
      <c r="A123" s="39"/>
      <c r="B123" s="39"/>
      <c r="C123" s="39"/>
      <c r="D123" s="39"/>
      <c r="E123" s="39"/>
    </row>
    <row r="124" spans="1:5" x14ac:dyDescent="0.25">
      <c r="A124" s="39"/>
      <c r="B124" s="39"/>
      <c r="C124" s="39"/>
      <c r="D124" s="39"/>
      <c r="E124" s="39"/>
    </row>
    <row r="125" spans="1:5" x14ac:dyDescent="0.25">
      <c r="A125" s="39"/>
      <c r="B125" s="39"/>
      <c r="C125" s="39"/>
      <c r="D125" s="39"/>
      <c r="E125" s="39"/>
    </row>
    <row r="126" spans="1:5" x14ac:dyDescent="0.25">
      <c r="A126" s="39"/>
      <c r="B126" s="39"/>
      <c r="C126" s="39"/>
      <c r="D126" s="39"/>
      <c r="E126" s="39"/>
    </row>
    <row r="127" spans="1:5" x14ac:dyDescent="0.25">
      <c r="A127" s="39"/>
      <c r="B127" s="39"/>
      <c r="C127" s="39"/>
      <c r="D127" s="39"/>
      <c r="E127" s="39"/>
    </row>
    <row r="128" spans="1:5" x14ac:dyDescent="0.25">
      <c r="A128" s="39"/>
      <c r="B128" s="39"/>
      <c r="C128" s="39"/>
      <c r="D128" s="39"/>
      <c r="E128" s="39"/>
    </row>
    <row r="130" spans="1:8" x14ac:dyDescent="0.25">
      <c r="A130" s="89"/>
      <c r="B130" s="90"/>
      <c r="C130" s="90"/>
      <c r="D130" s="90"/>
      <c r="E130" s="160"/>
    </row>
    <row r="131" spans="1:8" x14ac:dyDescent="0.25">
      <c r="A131" s="290"/>
      <c r="B131" s="290"/>
      <c r="C131" s="290"/>
      <c r="D131" s="290"/>
      <c r="E131" s="303"/>
      <c r="F131" s="39"/>
      <c r="G131" s="39"/>
      <c r="H131" s="39"/>
    </row>
    <row r="132" spans="1:8" x14ac:dyDescent="0.25">
      <c r="A132" s="285"/>
      <c r="B132" s="285"/>
      <c r="C132" s="285"/>
      <c r="D132" s="285"/>
      <c r="E132" s="285"/>
      <c r="F132" s="39"/>
      <c r="G132" s="39"/>
      <c r="H132" s="39"/>
    </row>
    <row r="133" spans="1:8" x14ac:dyDescent="0.25">
      <c r="A133" s="285"/>
      <c r="B133" s="285"/>
      <c r="C133" s="285"/>
      <c r="D133" s="285"/>
      <c r="E133" s="285"/>
      <c r="F133" s="39"/>
      <c r="G133" s="39"/>
      <c r="H133" s="39"/>
    </row>
    <row r="134" spans="1:8" x14ac:dyDescent="0.25">
      <c r="A134" s="285"/>
      <c r="B134" s="285"/>
      <c r="C134" s="285"/>
      <c r="D134" s="285"/>
      <c r="E134" s="285"/>
      <c r="F134" s="39"/>
      <c r="G134" s="39"/>
      <c r="H134" s="39"/>
    </row>
    <row r="135" spans="1:8" x14ac:dyDescent="0.25">
      <c r="A135" s="39"/>
      <c r="B135" s="39"/>
      <c r="C135" s="39"/>
      <c r="D135" s="39"/>
      <c r="E135" s="39"/>
      <c r="F135" s="39"/>
      <c r="G135" s="39"/>
      <c r="H135" s="39"/>
    </row>
    <row r="136" spans="1:8" x14ac:dyDescent="0.25">
      <c r="A136" s="91"/>
      <c r="B136" s="302"/>
      <c r="C136" s="302"/>
      <c r="D136" s="302"/>
      <c r="E136" s="302"/>
      <c r="F136" s="39"/>
      <c r="G136" s="39"/>
      <c r="H136" s="39"/>
    </row>
    <row r="137" spans="1:8" x14ac:dyDescent="0.25">
      <c r="A137" s="91"/>
      <c r="B137" s="302"/>
      <c r="C137" s="302"/>
      <c r="D137" s="302"/>
      <c r="E137" s="302"/>
      <c r="F137" s="39"/>
      <c r="G137" s="39"/>
      <c r="H137" s="39"/>
    </row>
    <row r="138" spans="1:8" x14ac:dyDescent="0.25">
      <c r="A138" s="92"/>
      <c r="B138" s="92"/>
      <c r="C138" s="92"/>
      <c r="D138" s="92"/>
      <c r="E138" s="92"/>
      <c r="F138" s="39"/>
      <c r="G138" s="39"/>
      <c r="H138" s="39"/>
    </row>
    <row r="139" spans="1:8" x14ac:dyDescent="0.25">
      <c r="A139" s="39"/>
      <c r="B139" s="39"/>
      <c r="C139" s="39"/>
      <c r="D139" s="39"/>
      <c r="E139" s="39"/>
    </row>
    <row r="140" spans="1:8" x14ac:dyDescent="0.25">
      <c r="A140" s="39"/>
      <c r="B140" s="39"/>
      <c r="C140" s="39"/>
      <c r="D140" s="39"/>
      <c r="E140" s="39"/>
    </row>
    <row r="141" spans="1:8" x14ac:dyDescent="0.25">
      <c r="A141" s="71"/>
      <c r="B141" s="132"/>
      <c r="C141" s="133"/>
      <c r="D141" s="133"/>
      <c r="E141" s="132"/>
    </row>
    <row r="142" spans="1:8" x14ac:dyDescent="0.25">
      <c r="A142" s="133"/>
      <c r="B142" s="133"/>
      <c r="C142" s="133"/>
      <c r="D142" s="133"/>
      <c r="E142" s="133"/>
    </row>
    <row r="143" spans="1:8" x14ac:dyDescent="0.25">
      <c r="A143" s="71"/>
      <c r="B143" s="132"/>
      <c r="C143" s="133"/>
      <c r="D143" s="133"/>
      <c r="E143" s="132"/>
    </row>
    <row r="144" spans="1:8" x14ac:dyDescent="0.25">
      <c r="C144" s="39"/>
      <c r="D144" s="39"/>
      <c r="E144" s="39"/>
    </row>
    <row r="145" spans="3:5" x14ac:dyDescent="0.25">
      <c r="C145" s="39"/>
      <c r="D145" s="39"/>
      <c r="E145" s="39"/>
    </row>
    <row r="146" spans="3:5" x14ac:dyDescent="0.25">
      <c r="C146" s="39"/>
      <c r="D146" s="39"/>
      <c r="E146" s="39"/>
    </row>
    <row r="147" spans="3:5" x14ac:dyDescent="0.25">
      <c r="C147" s="39"/>
      <c r="D147" s="39"/>
      <c r="E147" s="39"/>
    </row>
    <row r="148" spans="3:5" x14ac:dyDescent="0.25">
      <c r="C148" s="39"/>
      <c r="D148" s="39"/>
      <c r="E148" s="39"/>
    </row>
    <row r="149" spans="3:5" x14ac:dyDescent="0.25">
      <c r="C149" s="39"/>
      <c r="D149" s="39"/>
      <c r="E149" s="39"/>
    </row>
    <row r="150" spans="3:5" x14ac:dyDescent="0.25">
      <c r="C150" s="39"/>
      <c r="D150" s="39"/>
      <c r="E150" s="39"/>
    </row>
    <row r="151" spans="3:5" x14ac:dyDescent="0.25">
      <c r="C151" s="39"/>
      <c r="D151" s="39"/>
      <c r="E151" s="39"/>
    </row>
    <row r="152" spans="3:5" x14ac:dyDescent="0.25">
      <c r="C152" s="39"/>
      <c r="D152" s="39"/>
      <c r="E152" s="39"/>
    </row>
    <row r="153" spans="3:5" x14ac:dyDescent="0.25">
      <c r="C153" s="39"/>
      <c r="D153" s="39"/>
      <c r="E153" s="39"/>
    </row>
    <row r="154" spans="3:5" x14ac:dyDescent="0.25">
      <c r="C154" s="39"/>
      <c r="D154" s="39"/>
      <c r="E154" s="39"/>
    </row>
  </sheetData>
  <sheetProtection password="BCF1" sheet="1" selectLockedCells="1"/>
  <mergeCells count="20">
    <mergeCell ref="B136:E136"/>
    <mergeCell ref="B137:E137"/>
    <mergeCell ref="B60:E60"/>
    <mergeCell ref="A63:B63"/>
    <mergeCell ref="A131:E131"/>
    <mergeCell ref="A132:E132"/>
    <mergeCell ref="A133:E133"/>
    <mergeCell ref="A134:E134"/>
    <mergeCell ref="A9:B9"/>
    <mergeCell ref="B55:E55"/>
    <mergeCell ref="B56:E56"/>
    <mergeCell ref="B57:E57"/>
    <mergeCell ref="B58:E58"/>
    <mergeCell ref="B59:E59"/>
    <mergeCell ref="B1:E1"/>
    <mergeCell ref="B2:E2"/>
    <mergeCell ref="B3:E3"/>
    <mergeCell ref="B4:E4"/>
    <mergeCell ref="B5:E5"/>
    <mergeCell ref="B6:E6"/>
  </mergeCells>
  <printOptions horizontalCentered="1"/>
  <pageMargins left="0.7" right="0.7" top="1.13083005249344" bottom="0.75" header="0.3" footer="0.3"/>
  <pageSetup scale="95" orientation="portrait" r:id="rId1"/>
  <headerFooter>
    <oddHeader>&amp;LJune 01, 2015&amp;C&amp;"Arial,Bold"PUBLIC WORKS AGREEMENT
EXHIBIT 1
SCHEDULE OF COSTS
Water and Sewer&amp;R&amp;P of &amp;N</oddHeader>
  </headerFooter>
  <rowBreaks count="2" manualBreakCount="2">
    <brk id="54" max="16383" man="1"/>
    <brk id="10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1"/>
  <sheetViews>
    <sheetView view="pageLayout" zoomScaleNormal="130" zoomScaleSheetLayoutView="130" workbookViewId="0">
      <selection activeCell="B1" sqref="B1:E1"/>
    </sheetView>
  </sheetViews>
  <sheetFormatPr defaultRowHeight="15" x14ac:dyDescent="0.25"/>
  <cols>
    <col min="1" max="1" width="34.28515625" style="2" customWidth="1"/>
    <col min="2" max="2" width="10.85546875" style="2" customWidth="1"/>
    <col min="3" max="3" width="7" style="2" customWidth="1"/>
    <col min="4" max="4" width="19.85546875" style="2" customWidth="1"/>
    <col min="5" max="5" width="21.28515625" style="2" customWidth="1"/>
    <col min="6" max="16384" width="9.140625" style="2"/>
  </cols>
  <sheetData>
    <row r="1" spans="1:5" x14ac:dyDescent="0.25">
      <c r="A1" s="1" t="s">
        <v>0</v>
      </c>
      <c r="B1" s="282"/>
      <c r="C1" s="283"/>
      <c r="D1" s="283"/>
      <c r="E1" s="284"/>
    </row>
    <row r="2" spans="1:5" x14ac:dyDescent="0.25">
      <c r="A2" s="1" t="s">
        <v>1</v>
      </c>
      <c r="B2" s="282"/>
      <c r="C2" s="283"/>
      <c r="D2" s="283"/>
      <c r="E2" s="284"/>
    </row>
    <row r="3" spans="1:5" x14ac:dyDescent="0.25">
      <c r="A3" s="134" t="s">
        <v>2</v>
      </c>
      <c r="B3" s="282"/>
      <c r="C3" s="283"/>
      <c r="D3" s="283"/>
      <c r="E3" s="284"/>
    </row>
    <row r="4" spans="1:5" x14ac:dyDescent="0.25">
      <c r="A4" s="3"/>
      <c r="B4" s="282"/>
      <c r="C4" s="283"/>
      <c r="D4" s="283"/>
      <c r="E4" s="284"/>
    </row>
    <row r="5" spans="1:5" x14ac:dyDescent="0.25">
      <c r="A5" s="3"/>
      <c r="B5" s="282"/>
      <c r="C5" s="283"/>
      <c r="D5" s="283"/>
      <c r="E5" s="284"/>
    </row>
    <row r="6" spans="1:5" x14ac:dyDescent="0.25">
      <c r="A6" s="3"/>
      <c r="B6" s="282"/>
      <c r="C6" s="283"/>
      <c r="D6" s="283"/>
      <c r="E6" s="284"/>
    </row>
    <row r="7" spans="1:5" x14ac:dyDescent="0.25">
      <c r="A7" s="4"/>
      <c r="B7" s="5"/>
      <c r="C7" s="5"/>
      <c r="D7" s="5"/>
      <c r="E7" s="6"/>
    </row>
    <row r="8" spans="1:5" x14ac:dyDescent="0.25">
      <c r="A8" s="76" t="s">
        <v>3</v>
      </c>
      <c r="B8" s="76" t="s">
        <v>4</v>
      </c>
      <c r="C8" s="76" t="s">
        <v>5</v>
      </c>
      <c r="D8" s="118" t="s">
        <v>6</v>
      </c>
      <c r="E8" s="76" t="s">
        <v>7</v>
      </c>
    </row>
    <row r="9" spans="1:5" x14ac:dyDescent="0.25">
      <c r="A9" s="273" t="s">
        <v>169</v>
      </c>
      <c r="B9" s="274"/>
      <c r="C9" s="76"/>
      <c r="D9" s="118"/>
      <c r="E9" s="76"/>
    </row>
    <row r="10" spans="1:5" x14ac:dyDescent="0.25">
      <c r="A10" s="12" t="s">
        <v>170</v>
      </c>
      <c r="B10" s="13"/>
      <c r="C10" s="12" t="s">
        <v>15</v>
      </c>
      <c r="D10" s="14">
        <v>450</v>
      </c>
      <c r="E10" s="198">
        <f>SUM(B10*D10)</f>
        <v>0</v>
      </c>
    </row>
    <row r="11" spans="1:5" x14ac:dyDescent="0.25">
      <c r="A11" s="108" t="s">
        <v>171</v>
      </c>
      <c r="B11" s="73"/>
      <c r="C11" s="12"/>
      <c r="D11" s="14"/>
      <c r="E11" s="15"/>
    </row>
    <row r="12" spans="1:5" x14ac:dyDescent="0.25">
      <c r="A12" s="135" t="s">
        <v>172</v>
      </c>
      <c r="B12" s="73"/>
      <c r="C12" s="12"/>
      <c r="D12" s="14"/>
      <c r="E12" s="15"/>
    </row>
    <row r="13" spans="1:5" x14ac:dyDescent="0.25">
      <c r="A13" s="108" t="s">
        <v>173</v>
      </c>
      <c r="B13" s="73"/>
      <c r="C13" s="12"/>
      <c r="D13" s="14"/>
      <c r="E13" s="15"/>
    </row>
    <row r="14" spans="1:5" x14ac:dyDescent="0.25">
      <c r="A14" s="108" t="s">
        <v>174</v>
      </c>
      <c r="B14" s="73"/>
      <c r="C14" s="12"/>
      <c r="D14" s="14"/>
      <c r="E14" s="15"/>
    </row>
    <row r="15" spans="1:5" ht="15.75" thickBot="1" x14ac:dyDescent="0.3">
      <c r="A15" s="136"/>
      <c r="B15" s="73"/>
      <c r="C15" s="12"/>
      <c r="D15" s="14"/>
      <c r="E15" s="15"/>
    </row>
    <row r="16" spans="1:5" ht="15.75" thickTop="1" x14ac:dyDescent="0.25">
      <c r="A16" s="137" t="s">
        <v>175</v>
      </c>
      <c r="B16" s="6"/>
      <c r="C16" s="12"/>
      <c r="D16" s="14"/>
      <c r="E16" s="15"/>
    </row>
    <row r="17" spans="1:5" x14ac:dyDescent="0.25">
      <c r="A17" s="138"/>
      <c r="B17" s="6"/>
      <c r="C17" s="12"/>
      <c r="D17" s="14"/>
      <c r="E17" s="15"/>
    </row>
    <row r="18" spans="1:5" x14ac:dyDescent="0.25">
      <c r="A18" s="138" t="s">
        <v>175</v>
      </c>
      <c r="B18" s="6"/>
      <c r="C18" s="12"/>
      <c r="D18" s="14"/>
      <c r="E18" s="15"/>
    </row>
    <row r="19" spans="1:5" x14ac:dyDescent="0.25">
      <c r="A19" s="138"/>
      <c r="B19" s="6"/>
      <c r="C19" s="12"/>
      <c r="D19" s="14"/>
      <c r="E19" s="15"/>
    </row>
    <row r="20" spans="1:5" x14ac:dyDescent="0.25">
      <c r="A20" s="138" t="s">
        <v>175</v>
      </c>
      <c r="B20" s="6"/>
      <c r="C20" s="12"/>
      <c r="D20" s="14"/>
      <c r="E20" s="15"/>
    </row>
    <row r="21" spans="1:5" x14ac:dyDescent="0.25">
      <c r="A21" s="138"/>
      <c r="B21" s="6"/>
      <c r="C21" s="12"/>
      <c r="D21" s="14"/>
      <c r="E21" s="15"/>
    </row>
    <row r="22" spans="1:5" x14ac:dyDescent="0.25">
      <c r="A22" s="138" t="s">
        <v>175</v>
      </c>
      <c r="B22" s="6"/>
      <c r="C22" s="12"/>
      <c r="D22" s="14"/>
      <c r="E22" s="15"/>
    </row>
    <row r="23" spans="1:5" s="117" customFormat="1" ht="13.5" thickBot="1" x14ac:dyDescent="0.25">
      <c r="A23" s="139"/>
      <c r="B23" s="140"/>
      <c r="C23" s="77"/>
      <c r="D23" s="85"/>
      <c r="E23" s="78"/>
    </row>
    <row r="24" spans="1:5" ht="15.75" thickTop="1" x14ac:dyDescent="0.25">
      <c r="A24" s="9"/>
      <c r="B24" s="73"/>
      <c r="C24" s="12"/>
      <c r="D24" s="14"/>
      <c r="E24" s="15"/>
    </row>
    <row r="25" spans="1:5" x14ac:dyDescent="0.25">
      <c r="A25" s="12" t="s">
        <v>176</v>
      </c>
      <c r="B25" s="13"/>
      <c r="C25" s="12" t="s">
        <v>15</v>
      </c>
      <c r="D25" s="14">
        <v>400</v>
      </c>
      <c r="E25" s="198">
        <f>SUM(B25*D25)</f>
        <v>0</v>
      </c>
    </row>
    <row r="26" spans="1:5" x14ac:dyDescent="0.25">
      <c r="A26" s="108" t="s">
        <v>177</v>
      </c>
      <c r="B26" s="73"/>
      <c r="C26" s="12"/>
      <c r="D26" s="14"/>
      <c r="E26" s="15"/>
    </row>
    <row r="27" spans="1:5" x14ac:dyDescent="0.25">
      <c r="A27" s="108" t="s">
        <v>178</v>
      </c>
      <c r="B27" s="73"/>
      <c r="C27" s="12"/>
      <c r="D27" s="14"/>
      <c r="E27" s="15"/>
    </row>
    <row r="28" spans="1:5" x14ac:dyDescent="0.25">
      <c r="A28" s="108" t="s">
        <v>172</v>
      </c>
      <c r="B28" s="73"/>
      <c r="C28" s="12"/>
      <c r="D28" s="14"/>
      <c r="E28" s="15"/>
    </row>
    <row r="29" spans="1:5" x14ac:dyDescent="0.25">
      <c r="A29" s="108" t="s">
        <v>173</v>
      </c>
      <c r="B29" s="73"/>
      <c r="C29" s="12"/>
      <c r="D29" s="14"/>
      <c r="E29" s="15"/>
    </row>
    <row r="30" spans="1:5" x14ac:dyDescent="0.25">
      <c r="A30" s="108" t="s">
        <v>174</v>
      </c>
      <c r="B30" s="73"/>
      <c r="C30" s="12"/>
      <c r="D30" s="14"/>
      <c r="E30" s="15"/>
    </row>
    <row r="31" spans="1:5" ht="15.75" thickBot="1" x14ac:dyDescent="0.3">
      <c r="A31" s="136"/>
      <c r="B31" s="73"/>
      <c r="C31" s="12"/>
      <c r="D31" s="14"/>
      <c r="E31" s="15"/>
    </row>
    <row r="32" spans="1:5" ht="15.75" thickTop="1" x14ac:dyDescent="0.25">
      <c r="A32" s="137" t="s">
        <v>175</v>
      </c>
      <c r="B32" s="6"/>
      <c r="C32" s="12"/>
      <c r="D32" s="14"/>
      <c r="E32" s="15"/>
    </row>
    <row r="33" spans="1:5" x14ac:dyDescent="0.25">
      <c r="A33" s="138"/>
      <c r="B33" s="6"/>
      <c r="C33" s="12"/>
      <c r="D33" s="14"/>
      <c r="E33" s="15"/>
    </row>
    <row r="34" spans="1:5" x14ac:dyDescent="0.25">
      <c r="A34" s="138" t="s">
        <v>175</v>
      </c>
      <c r="B34" s="6"/>
      <c r="C34" s="12"/>
      <c r="D34" s="14"/>
      <c r="E34" s="15"/>
    </row>
    <row r="35" spans="1:5" x14ac:dyDescent="0.25">
      <c r="A35" s="138"/>
      <c r="B35" s="6"/>
      <c r="C35" s="12"/>
      <c r="D35" s="14"/>
      <c r="E35" s="15"/>
    </row>
    <row r="36" spans="1:5" x14ac:dyDescent="0.25">
      <c r="A36" s="138" t="s">
        <v>175</v>
      </c>
      <c r="B36" s="6"/>
      <c r="C36" s="12"/>
      <c r="D36" s="14"/>
      <c r="E36" s="15"/>
    </row>
    <row r="37" spans="1:5" x14ac:dyDescent="0.25">
      <c r="A37" s="138"/>
      <c r="B37" s="6"/>
      <c r="C37" s="12"/>
      <c r="D37" s="14"/>
      <c r="E37" s="15"/>
    </row>
    <row r="38" spans="1:5" x14ac:dyDescent="0.25">
      <c r="A38" s="138" t="s">
        <v>175</v>
      </c>
      <c r="B38" s="6"/>
      <c r="C38" s="12"/>
      <c r="D38" s="14"/>
      <c r="E38" s="15"/>
    </row>
    <row r="39" spans="1:5" ht="15.75" thickBot="1" x14ac:dyDescent="0.3">
      <c r="A39" s="141"/>
      <c r="B39" s="6"/>
      <c r="C39" s="12"/>
      <c r="D39" s="14"/>
      <c r="E39" s="15"/>
    </row>
    <row r="40" spans="1:5" ht="15.75" thickTop="1" x14ac:dyDescent="0.25">
      <c r="A40" s="9"/>
      <c r="B40" s="73"/>
      <c r="C40" s="12" t="s">
        <v>179</v>
      </c>
      <c r="D40" s="14" t="s">
        <v>179</v>
      </c>
      <c r="E40" s="15" t="s">
        <v>179</v>
      </c>
    </row>
    <row r="41" spans="1:5" x14ac:dyDescent="0.25">
      <c r="A41" s="12" t="s">
        <v>180</v>
      </c>
      <c r="B41" s="13"/>
      <c r="C41" s="12" t="s">
        <v>15</v>
      </c>
      <c r="D41" s="14">
        <v>300</v>
      </c>
      <c r="E41" s="198">
        <f>SUM(B41*D41)</f>
        <v>0</v>
      </c>
    </row>
    <row r="42" spans="1:5" x14ac:dyDescent="0.25">
      <c r="A42" s="108" t="s">
        <v>181</v>
      </c>
      <c r="B42" s="73"/>
      <c r="C42" s="12"/>
      <c r="D42" s="14"/>
      <c r="E42" s="198"/>
    </row>
    <row r="43" spans="1:5" x14ac:dyDescent="0.25">
      <c r="A43" s="108" t="s">
        <v>172</v>
      </c>
      <c r="B43" s="73"/>
      <c r="C43" s="12"/>
      <c r="D43" s="14"/>
      <c r="E43" s="198"/>
    </row>
    <row r="44" spans="1:5" x14ac:dyDescent="0.25">
      <c r="A44" s="108" t="s">
        <v>173</v>
      </c>
      <c r="B44" s="73"/>
      <c r="C44" s="12"/>
      <c r="D44" s="14"/>
      <c r="E44" s="198"/>
    </row>
    <row r="45" spans="1:5" x14ac:dyDescent="0.25">
      <c r="A45" s="108" t="s">
        <v>174</v>
      </c>
      <c r="B45" s="73"/>
      <c r="C45" s="12"/>
      <c r="D45" s="14"/>
      <c r="E45" s="198"/>
    </row>
    <row r="46" spans="1:5" x14ac:dyDescent="0.25">
      <c r="A46" s="12"/>
      <c r="B46" s="73"/>
      <c r="C46" s="12"/>
      <c r="D46" s="14"/>
      <c r="E46" s="15"/>
    </row>
    <row r="47" spans="1:5" x14ac:dyDescent="0.25">
      <c r="A47" s="12" t="s">
        <v>182</v>
      </c>
      <c r="B47" s="13"/>
      <c r="C47" s="12" t="s">
        <v>15</v>
      </c>
      <c r="D47" s="14">
        <v>100</v>
      </c>
      <c r="E47" s="198">
        <f>SUM(B47*D47)</f>
        <v>0</v>
      </c>
    </row>
    <row r="48" spans="1:5" x14ac:dyDescent="0.25">
      <c r="A48" s="59"/>
      <c r="B48" s="73"/>
      <c r="C48" s="16"/>
      <c r="D48" s="18"/>
      <c r="E48" s="198"/>
    </row>
    <row r="49" spans="1:5" x14ac:dyDescent="0.25">
      <c r="A49" s="59"/>
      <c r="B49" s="73"/>
      <c r="C49" s="16"/>
      <c r="D49" s="18"/>
      <c r="E49" s="198"/>
    </row>
    <row r="50" spans="1:5" x14ac:dyDescent="0.25">
      <c r="A50" s="59"/>
      <c r="B50" s="73"/>
      <c r="C50" s="16"/>
      <c r="D50" s="18"/>
      <c r="E50" s="198"/>
    </row>
    <row r="51" spans="1:5" x14ac:dyDescent="0.25">
      <c r="A51" s="59"/>
      <c r="B51" s="73"/>
      <c r="C51" s="16"/>
      <c r="D51" s="18"/>
      <c r="E51" s="15"/>
    </row>
    <row r="52" spans="1:5" ht="15.75" thickBot="1" x14ac:dyDescent="0.3">
      <c r="A52" s="142"/>
      <c r="B52" s="143"/>
      <c r="C52" s="16"/>
      <c r="D52" s="18"/>
      <c r="E52" s="19"/>
    </row>
    <row r="53" spans="1:5" s="79" customFormat="1" ht="13.5" thickTop="1" x14ac:dyDescent="0.2">
      <c r="A53" s="144" t="s">
        <v>183</v>
      </c>
      <c r="B53" s="127"/>
      <c r="C53" s="70"/>
      <c r="D53" s="145"/>
      <c r="E53" s="209">
        <f>SUM(E10:E52)</f>
        <v>0</v>
      </c>
    </row>
    <row r="54" spans="1:5" x14ac:dyDescent="0.25">
      <c r="A54" s="1" t="s">
        <v>0</v>
      </c>
      <c r="B54" s="291">
        <f t="shared" ref="B54:B59" si="0">B1</f>
        <v>0</v>
      </c>
      <c r="C54" s="292"/>
      <c r="D54" s="292"/>
      <c r="E54" s="293"/>
    </row>
    <row r="55" spans="1:5" x14ac:dyDescent="0.25">
      <c r="A55" s="1" t="s">
        <v>1</v>
      </c>
      <c r="B55" s="291">
        <f t="shared" si="0"/>
        <v>0</v>
      </c>
      <c r="C55" s="292"/>
      <c r="D55" s="292"/>
      <c r="E55" s="293"/>
    </row>
    <row r="56" spans="1:5" x14ac:dyDescent="0.25">
      <c r="A56" s="134" t="s">
        <v>2</v>
      </c>
      <c r="B56" s="291">
        <f t="shared" si="0"/>
        <v>0</v>
      </c>
      <c r="C56" s="292"/>
      <c r="D56" s="292"/>
      <c r="E56" s="293"/>
    </row>
    <row r="57" spans="1:5" s="146" customFormat="1" x14ac:dyDescent="0.25">
      <c r="A57" s="3"/>
      <c r="B57" s="291">
        <f t="shared" si="0"/>
        <v>0</v>
      </c>
      <c r="C57" s="292"/>
      <c r="D57" s="292"/>
      <c r="E57" s="293"/>
    </row>
    <row r="58" spans="1:5" x14ac:dyDescent="0.25">
      <c r="A58" s="3"/>
      <c r="B58" s="291">
        <f t="shared" si="0"/>
        <v>0</v>
      </c>
      <c r="C58" s="292"/>
      <c r="D58" s="292"/>
      <c r="E58" s="293"/>
    </row>
    <row r="59" spans="1:5" x14ac:dyDescent="0.25">
      <c r="A59" s="3"/>
      <c r="B59" s="291">
        <f t="shared" si="0"/>
        <v>0</v>
      </c>
      <c r="C59" s="292"/>
      <c r="D59" s="292"/>
      <c r="E59" s="293"/>
    </row>
    <row r="60" spans="1:5" x14ac:dyDescent="0.25">
      <c r="A60" s="109"/>
      <c r="B60" s="109"/>
      <c r="C60" s="109"/>
      <c r="D60" s="109"/>
      <c r="E60" s="109"/>
    </row>
    <row r="61" spans="1:5" x14ac:dyDescent="0.25">
      <c r="A61" s="76" t="s">
        <v>3</v>
      </c>
      <c r="B61" s="76" t="s">
        <v>4</v>
      </c>
      <c r="C61" s="76" t="s">
        <v>5</v>
      </c>
      <c r="D61" s="118" t="s">
        <v>6</v>
      </c>
      <c r="E61" s="76" t="s">
        <v>7</v>
      </c>
    </row>
    <row r="62" spans="1:5" x14ac:dyDescent="0.25">
      <c r="A62" s="294" t="s">
        <v>184</v>
      </c>
      <c r="B62" s="274"/>
      <c r="C62" s="16"/>
      <c r="D62" s="18"/>
      <c r="E62" s="15"/>
    </row>
    <row r="63" spans="1:5" x14ac:dyDescent="0.25">
      <c r="A63" s="30" t="s">
        <v>185</v>
      </c>
      <c r="B63" s="17"/>
      <c r="C63" s="16" t="s">
        <v>15</v>
      </c>
      <c r="D63" s="18">
        <v>175</v>
      </c>
      <c r="E63" s="214">
        <f>SUM(B63*D63)</f>
        <v>0</v>
      </c>
    </row>
    <row r="64" spans="1:5" x14ac:dyDescent="0.25">
      <c r="A64" s="30" t="s">
        <v>186</v>
      </c>
      <c r="B64" s="143"/>
      <c r="C64" s="16"/>
      <c r="D64" s="18"/>
      <c r="E64" s="214">
        <f>SUM(B64*D64)</f>
        <v>0</v>
      </c>
    </row>
    <row r="65" spans="1:5" x14ac:dyDescent="0.25">
      <c r="A65" s="30" t="s">
        <v>187</v>
      </c>
      <c r="B65" s="143"/>
      <c r="C65" s="16"/>
      <c r="D65" s="18"/>
      <c r="E65" s="214">
        <f>SUM(B65*D65)</f>
        <v>0</v>
      </c>
    </row>
    <row r="66" spans="1:5" x14ac:dyDescent="0.25">
      <c r="A66" s="30" t="s">
        <v>188</v>
      </c>
      <c r="B66" s="143"/>
      <c r="C66" s="16"/>
      <c r="D66" s="18"/>
      <c r="E66" s="214">
        <f>SUM(B66*D66)</f>
        <v>0</v>
      </c>
    </row>
    <row r="67" spans="1:5" x14ac:dyDescent="0.25">
      <c r="A67" s="30"/>
      <c r="B67" s="143"/>
      <c r="C67" s="16"/>
      <c r="D67" s="18"/>
      <c r="E67" s="214"/>
    </row>
    <row r="68" spans="1:5" x14ac:dyDescent="0.25">
      <c r="A68" s="147" t="s">
        <v>189</v>
      </c>
      <c r="B68" s="143"/>
      <c r="C68" s="16"/>
      <c r="D68" s="18"/>
      <c r="E68" s="214"/>
    </row>
    <row r="69" spans="1:5" x14ac:dyDescent="0.25">
      <c r="A69" s="148" t="s">
        <v>190</v>
      </c>
      <c r="B69" s="143"/>
      <c r="C69" s="16"/>
      <c r="D69" s="18"/>
      <c r="E69" s="214"/>
    </row>
    <row r="70" spans="1:5" x14ac:dyDescent="0.25">
      <c r="A70" s="30" t="s">
        <v>191</v>
      </c>
      <c r="B70" s="17"/>
      <c r="C70" s="16" t="s">
        <v>19</v>
      </c>
      <c r="D70" s="18">
        <v>1</v>
      </c>
      <c r="E70" s="214">
        <f>SUM(B70*D70)</f>
        <v>0</v>
      </c>
    </row>
    <row r="71" spans="1:5" x14ac:dyDescent="0.25">
      <c r="A71" s="30" t="s">
        <v>192</v>
      </c>
      <c r="B71" s="17"/>
      <c r="C71" s="16" t="s">
        <v>19</v>
      </c>
      <c r="D71" s="18">
        <v>2</v>
      </c>
      <c r="E71" s="214">
        <f>SUM(B71*D71)</f>
        <v>0</v>
      </c>
    </row>
    <row r="72" spans="1:5" x14ac:dyDescent="0.25">
      <c r="A72" s="30" t="s">
        <v>193</v>
      </c>
      <c r="B72" s="17"/>
      <c r="C72" s="16" t="s">
        <v>19</v>
      </c>
      <c r="D72" s="18">
        <v>3.5</v>
      </c>
      <c r="E72" s="214">
        <f>SUM(B72*D72)</f>
        <v>0</v>
      </c>
    </row>
    <row r="73" spans="1:5" x14ac:dyDescent="0.25">
      <c r="A73" s="30" t="s">
        <v>194</v>
      </c>
      <c r="B73" s="17"/>
      <c r="C73" s="16" t="s">
        <v>19</v>
      </c>
      <c r="D73" s="18">
        <v>6</v>
      </c>
      <c r="E73" s="214">
        <f>SUM(B73*D73)</f>
        <v>0</v>
      </c>
    </row>
    <row r="74" spans="1:5" x14ac:dyDescent="0.25">
      <c r="A74" s="30"/>
      <c r="B74" s="143"/>
      <c r="C74" s="16"/>
      <c r="D74" s="18"/>
      <c r="E74" s="214"/>
    </row>
    <row r="75" spans="1:5" x14ac:dyDescent="0.25">
      <c r="A75" s="147" t="s">
        <v>195</v>
      </c>
      <c r="B75" s="143"/>
      <c r="C75" s="16"/>
      <c r="D75" s="18"/>
      <c r="E75" s="214"/>
    </row>
    <row r="76" spans="1:5" x14ac:dyDescent="0.25">
      <c r="A76" s="30" t="s">
        <v>196</v>
      </c>
      <c r="B76" s="17"/>
      <c r="C76" s="16" t="s">
        <v>15</v>
      </c>
      <c r="D76" s="18">
        <v>100</v>
      </c>
      <c r="E76" s="214">
        <f>SUM(B76*D76)</f>
        <v>0</v>
      </c>
    </row>
    <row r="77" spans="1:5" x14ac:dyDescent="0.25">
      <c r="A77" s="30" t="s">
        <v>197</v>
      </c>
      <c r="B77" s="17"/>
      <c r="C77" s="16" t="s">
        <v>15</v>
      </c>
      <c r="D77" s="18">
        <v>150</v>
      </c>
      <c r="E77" s="214">
        <f>SUM(B77*D77)</f>
        <v>0</v>
      </c>
    </row>
    <row r="78" spans="1:5" x14ac:dyDescent="0.25">
      <c r="A78" s="30" t="s">
        <v>198</v>
      </c>
      <c r="B78" s="17"/>
      <c r="C78" s="16" t="s">
        <v>15</v>
      </c>
      <c r="D78" s="18">
        <v>225</v>
      </c>
      <c r="E78" s="214">
        <f>SUM(B78*D78)</f>
        <v>0</v>
      </c>
    </row>
    <row r="79" spans="1:5" x14ac:dyDescent="0.25">
      <c r="A79" s="30"/>
      <c r="B79" s="143"/>
      <c r="C79" s="16"/>
      <c r="D79" s="18"/>
      <c r="E79" s="214"/>
    </row>
    <row r="80" spans="1:5" s="79" customFormat="1" ht="15" customHeight="1" x14ac:dyDescent="0.25">
      <c r="A80" s="147" t="s">
        <v>199</v>
      </c>
      <c r="B80" s="143"/>
      <c r="C80" s="16"/>
      <c r="D80" s="18"/>
      <c r="E80" s="214"/>
    </row>
    <row r="81" spans="1:5" ht="12.75" customHeight="1" x14ac:dyDescent="0.25">
      <c r="A81" s="47"/>
      <c r="B81" s="17"/>
      <c r="C81" s="48"/>
      <c r="D81" s="49"/>
      <c r="E81" s="214">
        <f>SUM(B81*D81)</f>
        <v>0</v>
      </c>
    </row>
    <row r="82" spans="1:5" ht="15" customHeight="1" x14ac:dyDescent="0.25">
      <c r="A82" s="47"/>
      <c r="B82" s="17"/>
      <c r="C82" s="48"/>
      <c r="D82" s="49"/>
      <c r="E82" s="214">
        <f>SUM(B82*D82)</f>
        <v>0</v>
      </c>
    </row>
    <row r="83" spans="1:5" ht="15" customHeight="1" thickBot="1" x14ac:dyDescent="0.3">
      <c r="A83" s="47"/>
      <c r="B83" s="17"/>
      <c r="C83" s="48"/>
      <c r="D83" s="49"/>
      <c r="E83" s="214">
        <f>SUM(B83*D83)</f>
        <v>0</v>
      </c>
    </row>
    <row r="84" spans="1:5" ht="20.100000000000001" customHeight="1" thickTop="1" x14ac:dyDescent="0.25">
      <c r="A84" s="127" t="s">
        <v>200</v>
      </c>
      <c r="B84" s="127"/>
      <c r="C84" s="70"/>
      <c r="D84" s="145"/>
      <c r="E84" s="215">
        <f>SUM(E63:E83)</f>
        <v>0</v>
      </c>
    </row>
    <row r="85" spans="1:5" ht="12.75" customHeight="1" thickBot="1" x14ac:dyDescent="0.3">
      <c r="A85" s="148"/>
      <c r="B85" s="30"/>
      <c r="C85" s="16"/>
      <c r="D85" s="18"/>
      <c r="E85" s="231"/>
    </row>
    <row r="86" spans="1:5" ht="12.75" customHeight="1" thickTop="1" x14ac:dyDescent="0.25">
      <c r="A86" s="149" t="s">
        <v>183</v>
      </c>
      <c r="B86" s="150"/>
      <c r="C86" s="151"/>
      <c r="D86" s="151"/>
      <c r="E86" s="232">
        <f>E53</f>
        <v>0</v>
      </c>
    </row>
    <row r="87" spans="1:5" ht="12.75" customHeight="1" thickBot="1" x14ac:dyDescent="0.3">
      <c r="A87" s="152" t="s">
        <v>200</v>
      </c>
      <c r="B87" s="34"/>
      <c r="C87" s="34"/>
      <c r="D87" s="34"/>
      <c r="E87" s="233">
        <f>E84</f>
        <v>0</v>
      </c>
    </row>
    <row r="88" spans="1:5" ht="12.75" customHeight="1" thickTop="1" x14ac:dyDescent="0.25">
      <c r="A88" s="68" t="s">
        <v>116</v>
      </c>
      <c r="B88" s="12"/>
      <c r="C88" s="12"/>
      <c r="D88" s="12"/>
      <c r="E88" s="234">
        <f>SUM(E86:E87)</f>
        <v>0</v>
      </c>
    </row>
    <row r="89" spans="1:5" ht="12.75" customHeight="1" thickBot="1" x14ac:dyDescent="0.3">
      <c r="A89" s="71"/>
      <c r="B89" s="39"/>
      <c r="C89" s="39"/>
      <c r="D89" s="39"/>
      <c r="E89" s="216"/>
    </row>
    <row r="90" spans="1:5" ht="12.75" customHeight="1" thickTop="1" x14ac:dyDescent="0.25">
      <c r="A90" s="172" t="s">
        <v>201</v>
      </c>
      <c r="B90" s="173"/>
      <c r="C90" s="173"/>
      <c r="D90" s="173"/>
      <c r="E90" s="235"/>
    </row>
    <row r="91" spans="1:5" ht="12.75" customHeight="1" x14ac:dyDescent="0.25">
      <c r="A91" s="154" t="s">
        <v>167</v>
      </c>
      <c r="B91" s="76" t="s">
        <v>118</v>
      </c>
      <c r="C91" s="68"/>
      <c r="D91" s="76"/>
      <c r="E91" s="236" t="s">
        <v>108</v>
      </c>
    </row>
    <row r="92" spans="1:5" ht="12.75" customHeight="1" x14ac:dyDescent="0.25">
      <c r="A92" s="157" t="s">
        <v>201</v>
      </c>
      <c r="B92" s="225">
        <f>E88</f>
        <v>0</v>
      </c>
      <c r="C92" s="77" t="s">
        <v>120</v>
      </c>
      <c r="D92" s="77"/>
      <c r="E92" s="230">
        <f>B92*1.25</f>
        <v>0</v>
      </c>
    </row>
    <row r="93" spans="1:5" ht="15.75" thickBot="1" x14ac:dyDescent="0.3">
      <c r="A93" s="159" t="s">
        <v>121</v>
      </c>
      <c r="B93" s="175"/>
      <c r="C93" s="176"/>
      <c r="D93" s="176"/>
      <c r="E93" s="220">
        <f>E92</f>
        <v>0</v>
      </c>
    </row>
    <row r="94" spans="1:5" ht="15.75" thickTop="1" x14ac:dyDescent="0.25">
      <c r="A94" s="79"/>
    </row>
    <row r="95" spans="1:5" x14ac:dyDescent="0.25">
      <c r="A95" s="79"/>
      <c r="C95" s="39"/>
      <c r="D95" s="71"/>
      <c r="E95" s="39"/>
    </row>
    <row r="96" spans="1:5" x14ac:dyDescent="0.25">
      <c r="C96" s="39"/>
      <c r="D96" s="71"/>
      <c r="E96" s="39"/>
    </row>
    <row r="97" spans="1:5" x14ac:dyDescent="0.25">
      <c r="C97" s="39"/>
      <c r="D97" s="71"/>
      <c r="E97" s="39"/>
    </row>
    <row r="98" spans="1:5" x14ac:dyDescent="0.25">
      <c r="C98" s="39"/>
      <c r="D98" s="71"/>
      <c r="E98" s="39"/>
    </row>
    <row r="99" spans="1:5" x14ac:dyDescent="0.25">
      <c r="C99" s="39"/>
      <c r="D99" s="71"/>
      <c r="E99" s="39"/>
    </row>
    <row r="100" spans="1:5" x14ac:dyDescent="0.25">
      <c r="C100" s="39"/>
      <c r="D100" s="39"/>
      <c r="E100" s="39"/>
    </row>
    <row r="101" spans="1:5" x14ac:dyDescent="0.25">
      <c r="C101" s="39"/>
      <c r="D101" s="39"/>
      <c r="E101" s="39"/>
    </row>
    <row r="102" spans="1:5" x14ac:dyDescent="0.25">
      <c r="C102" s="39"/>
      <c r="D102" s="39"/>
      <c r="E102" s="39"/>
    </row>
    <row r="103" spans="1:5" x14ac:dyDescent="0.25">
      <c r="C103" s="39"/>
      <c r="D103" s="39"/>
      <c r="E103" s="39"/>
    </row>
    <row r="104" spans="1:5" x14ac:dyDescent="0.25">
      <c r="C104" s="39"/>
      <c r="D104" s="39"/>
      <c r="E104" s="39"/>
    </row>
    <row r="105" spans="1:5" x14ac:dyDescent="0.25">
      <c r="C105" s="39"/>
      <c r="D105" s="39"/>
      <c r="E105" s="39"/>
    </row>
    <row r="109" spans="1:5" s="146" customFormat="1" x14ac:dyDescent="0.25">
      <c r="A109" s="165"/>
      <c r="B109" s="166"/>
      <c r="C109" s="166"/>
      <c r="D109" s="166"/>
      <c r="E109" s="160"/>
    </row>
    <row r="110" spans="1:5" s="146" customFormat="1" x14ac:dyDescent="0.25">
      <c r="A110" s="305"/>
      <c r="B110" s="305"/>
      <c r="C110" s="305"/>
      <c r="D110" s="305"/>
      <c r="E110" s="306"/>
    </row>
    <row r="111" spans="1:5" s="146" customFormat="1" x14ac:dyDescent="0.25">
      <c r="A111" s="307"/>
      <c r="B111" s="307"/>
      <c r="C111" s="307"/>
      <c r="D111" s="307"/>
      <c r="E111" s="307"/>
    </row>
    <row r="112" spans="1:5" s="146" customFormat="1" x14ac:dyDescent="0.25">
      <c r="A112" s="307"/>
      <c r="B112" s="307"/>
      <c r="C112" s="307"/>
      <c r="D112" s="307"/>
      <c r="E112" s="307"/>
    </row>
    <row r="113" spans="1:5" s="146" customFormat="1" x14ac:dyDescent="0.25">
      <c r="A113" s="307"/>
      <c r="B113" s="307"/>
      <c r="C113" s="307"/>
      <c r="D113" s="307"/>
      <c r="E113" s="307"/>
    </row>
    <row r="114" spans="1:5" s="146" customFormat="1" ht="18" customHeight="1" x14ac:dyDescent="0.25"/>
    <row r="115" spans="1:5" s="146" customFormat="1" ht="18" customHeight="1" x14ac:dyDescent="0.25">
      <c r="A115" s="167"/>
      <c r="B115" s="304"/>
      <c r="C115" s="304"/>
      <c r="D115" s="304"/>
      <c r="E115" s="304"/>
    </row>
    <row r="116" spans="1:5" s="146" customFormat="1" ht="18" customHeight="1" x14ac:dyDescent="0.25">
      <c r="A116" s="167"/>
      <c r="B116" s="304"/>
      <c r="C116" s="304"/>
      <c r="D116" s="304"/>
      <c r="E116" s="304"/>
    </row>
    <row r="117" spans="1:5" s="146" customFormat="1" ht="18" customHeight="1" x14ac:dyDescent="0.25">
      <c r="A117" s="87"/>
      <c r="B117" s="87"/>
      <c r="C117" s="87"/>
      <c r="D117" s="87"/>
      <c r="E117" s="87"/>
    </row>
    <row r="118" spans="1:5" s="146" customFormat="1" x14ac:dyDescent="0.25">
      <c r="A118" s="87"/>
      <c r="B118" s="87"/>
      <c r="C118" s="87"/>
      <c r="D118" s="87"/>
      <c r="E118" s="87"/>
    </row>
    <row r="119" spans="1:5" s="146" customFormat="1" x14ac:dyDescent="0.25">
      <c r="A119" s="87"/>
      <c r="B119" s="87"/>
      <c r="C119" s="87"/>
      <c r="D119" s="87"/>
      <c r="E119" s="87"/>
    </row>
    <row r="120" spans="1:5" s="146" customFormat="1" x14ac:dyDescent="0.25">
      <c r="A120" s="169"/>
      <c r="B120" s="170"/>
      <c r="C120" s="171"/>
      <c r="D120" s="171"/>
      <c r="E120" s="170"/>
    </row>
    <row r="121" spans="1:5" s="146" customFormat="1" x14ac:dyDescent="0.25">
      <c r="A121" s="171"/>
      <c r="B121" s="171"/>
      <c r="C121" s="171"/>
      <c r="D121" s="171"/>
      <c r="E121" s="171"/>
    </row>
    <row r="122" spans="1:5" s="146" customFormat="1" x14ac:dyDescent="0.25">
      <c r="A122" s="169"/>
      <c r="B122" s="171"/>
      <c r="C122" s="171"/>
      <c r="D122" s="171"/>
      <c r="E122" s="171"/>
    </row>
    <row r="123" spans="1:5" s="146" customFormat="1" x14ac:dyDescent="0.25">
      <c r="A123" s="169"/>
      <c r="B123" s="168"/>
      <c r="C123" s="169"/>
      <c r="D123" s="168"/>
      <c r="E123" s="168"/>
    </row>
    <row r="124" spans="1:5" x14ac:dyDescent="0.25">
      <c r="A124" s="133"/>
      <c r="B124" s="132"/>
      <c r="C124" s="133"/>
      <c r="D124" s="133"/>
      <c r="E124" s="132"/>
    </row>
    <row r="125" spans="1:5" x14ac:dyDescent="0.25">
      <c r="A125" s="71"/>
      <c r="B125" s="132"/>
      <c r="C125" s="133"/>
      <c r="D125" s="133"/>
      <c r="E125" s="95"/>
    </row>
    <row r="126" spans="1:5" x14ac:dyDescent="0.25">
      <c r="A126" s="71"/>
      <c r="B126" s="132"/>
      <c r="C126" s="133"/>
      <c r="D126" s="133"/>
      <c r="E126" s="132"/>
    </row>
    <row r="127" spans="1:5" x14ac:dyDescent="0.25">
      <c r="A127" s="39"/>
      <c r="B127" s="39"/>
      <c r="C127" s="39"/>
      <c r="D127" s="39"/>
      <c r="E127" s="39"/>
    </row>
    <row r="128" spans="1:5" x14ac:dyDescent="0.25">
      <c r="A128" s="39"/>
      <c r="B128" s="39"/>
      <c r="C128" s="39"/>
      <c r="D128" s="39"/>
      <c r="E128" s="39"/>
    </row>
    <row r="129" spans="1:5" x14ac:dyDescent="0.25">
      <c r="A129" s="39"/>
      <c r="B129" s="39"/>
      <c r="C129" s="39"/>
      <c r="D129" s="39"/>
      <c r="E129" s="39"/>
    </row>
    <row r="130" spans="1:5" x14ac:dyDescent="0.25">
      <c r="A130" s="39"/>
      <c r="B130" s="39"/>
      <c r="C130" s="39"/>
      <c r="D130" s="39"/>
      <c r="E130" s="39"/>
    </row>
    <row r="131" spans="1:5" x14ac:dyDescent="0.25">
      <c r="A131" s="39"/>
      <c r="B131" s="39"/>
      <c r="C131" s="39"/>
      <c r="D131" s="39"/>
      <c r="E131" s="39"/>
    </row>
    <row r="132" spans="1:5" x14ac:dyDescent="0.25">
      <c r="A132" s="39"/>
      <c r="B132" s="39"/>
      <c r="C132" s="39"/>
      <c r="D132" s="39"/>
      <c r="E132" s="39"/>
    </row>
    <row r="133" spans="1:5" x14ac:dyDescent="0.25">
      <c r="A133" s="39"/>
      <c r="B133" s="39"/>
      <c r="C133" s="39"/>
      <c r="D133" s="39"/>
      <c r="E133" s="39"/>
    </row>
    <row r="134" spans="1:5" x14ac:dyDescent="0.25">
      <c r="A134" s="39"/>
      <c r="B134" s="39"/>
      <c r="C134" s="39"/>
      <c r="D134" s="39"/>
      <c r="E134" s="39"/>
    </row>
    <row r="135" spans="1:5" x14ac:dyDescent="0.25">
      <c r="A135" s="39"/>
      <c r="B135" s="39"/>
      <c r="C135" s="39"/>
      <c r="D135" s="39"/>
      <c r="E135" s="39"/>
    </row>
    <row r="136" spans="1:5" x14ac:dyDescent="0.25">
      <c r="A136" s="39"/>
      <c r="B136" s="39"/>
      <c r="C136" s="39"/>
      <c r="D136" s="39"/>
      <c r="E136" s="39"/>
    </row>
    <row r="137" spans="1:5" x14ac:dyDescent="0.25">
      <c r="A137" s="39"/>
      <c r="B137" s="39"/>
      <c r="C137" s="39"/>
      <c r="D137" s="39"/>
      <c r="E137" s="39"/>
    </row>
    <row r="138" spans="1:5" x14ac:dyDescent="0.25">
      <c r="A138" s="39"/>
      <c r="B138" s="39"/>
      <c r="C138" s="39"/>
      <c r="D138" s="39"/>
      <c r="E138" s="39"/>
    </row>
    <row r="139" spans="1:5" x14ac:dyDescent="0.25">
      <c r="A139" s="39"/>
      <c r="B139" s="39"/>
      <c r="C139" s="39"/>
      <c r="D139" s="39"/>
      <c r="E139" s="39"/>
    </row>
    <row r="140" spans="1:5" x14ac:dyDescent="0.25">
      <c r="A140" s="39"/>
      <c r="B140" s="39"/>
      <c r="C140" s="39"/>
      <c r="D140" s="39"/>
      <c r="E140" s="39"/>
    </row>
    <row r="141" spans="1:5" x14ac:dyDescent="0.25">
      <c r="A141" s="39"/>
      <c r="B141" s="39"/>
      <c r="C141" s="39"/>
      <c r="D141" s="39"/>
      <c r="E141" s="39"/>
    </row>
  </sheetData>
  <sheetProtection password="BCF1" sheet="1" selectLockedCells="1"/>
  <mergeCells count="20">
    <mergeCell ref="B115:E115"/>
    <mergeCell ref="B116:E116"/>
    <mergeCell ref="B59:E59"/>
    <mergeCell ref="A62:B62"/>
    <mergeCell ref="A110:E110"/>
    <mergeCell ref="A111:E111"/>
    <mergeCell ref="A112:E112"/>
    <mergeCell ref="A113:E113"/>
    <mergeCell ref="A9:B9"/>
    <mergeCell ref="B54:E54"/>
    <mergeCell ref="B55:E55"/>
    <mergeCell ref="B56:E56"/>
    <mergeCell ref="B57:E57"/>
    <mergeCell ref="B58:E58"/>
    <mergeCell ref="B1:E1"/>
    <mergeCell ref="B2:E2"/>
    <mergeCell ref="B3:E3"/>
    <mergeCell ref="B4:E4"/>
    <mergeCell ref="B5:E5"/>
    <mergeCell ref="B6:E6"/>
  </mergeCells>
  <printOptions horizontalCentered="1"/>
  <pageMargins left="0.7" right="0.7" top="1.13083005249344" bottom="0.75" header="0.3" footer="0.3"/>
  <pageSetup scale="84" fitToWidth="0" fitToHeight="0" orientation="portrait" r:id="rId1"/>
  <headerFooter>
    <oddHeader>&amp;LJune 01, 2015&amp;C&amp;"Arial,Bold"PUBLIC WORKS AGREEMENT
EXHIBIT 1
SCHEDULE OF COSTS
Road Signs and Pavement Markings&amp;R&amp;P of &amp;N</oddHeader>
  </headerFooter>
  <rowBreaks count="2" manualBreakCount="2">
    <brk id="53" max="16383" man="1"/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METHOD A &amp; B</vt:lpstr>
      <vt:lpstr>SWM</vt:lpstr>
      <vt:lpstr>AMENITITES</vt:lpstr>
      <vt:lpstr>W &amp; S</vt:lpstr>
      <vt:lpstr>SIGNS</vt:lpstr>
      <vt:lpstr>'METHOD A &amp; B'!Print_Area</vt:lpstr>
      <vt:lpstr>SIGNS!Print_Area</vt:lpstr>
      <vt:lpstr>SWM!Print_Area</vt:lpstr>
      <vt:lpstr>'W &amp; 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kelbell2675</dc:creator>
  <cp:lastModifiedBy>Knopp, John F.</cp:lastModifiedBy>
  <cp:lastPrinted>2015-02-19T20:28:35Z</cp:lastPrinted>
  <dcterms:created xsi:type="dcterms:W3CDTF">2011-08-24T00:32:03Z</dcterms:created>
  <dcterms:modified xsi:type="dcterms:W3CDTF">2017-01-27T16:52:34Z</dcterms:modified>
</cp:coreProperties>
</file>